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F:\Data\Agri\ODC\5_KOMM\5_6_Statistiken\WBR 5 Jahreszeitraum\Hauptdokumente\"/>
    </mc:Choice>
  </mc:AlternateContent>
  <xr:revisionPtr revIDLastSave="0" documentId="8_{88D7B95F-3B09-45B1-8843-B7311758609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978-2023_dt" sheetId="2" r:id="rId1"/>
    <sheet name="1978-2023_ital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8" i="3" l="1"/>
  <c r="U78" i="2"/>
  <c r="T78" i="3" l="1"/>
  <c r="T78" i="2"/>
  <c r="U77" i="2" l="1"/>
  <c r="U71" i="2"/>
  <c r="T71" i="2"/>
  <c r="U66" i="2"/>
  <c r="T66" i="2"/>
  <c r="U51" i="2"/>
  <c r="T51" i="2"/>
  <c r="U40" i="2"/>
  <c r="T40" i="2"/>
  <c r="U17" i="2"/>
  <c r="T17" i="2"/>
  <c r="U77" i="3"/>
  <c r="U71" i="3"/>
  <c r="T71" i="3"/>
  <c r="U66" i="3"/>
  <c r="T66" i="3"/>
  <c r="U51" i="3"/>
  <c r="T51" i="3"/>
  <c r="U40" i="3"/>
  <c r="T40" i="3"/>
  <c r="U17" i="3"/>
  <c r="T17" i="3"/>
  <c r="B71" i="3"/>
  <c r="B71" i="2"/>
  <c r="S71" i="3"/>
  <c r="S71" i="2"/>
  <c r="R71" i="3"/>
  <c r="R71" i="2"/>
  <c r="S77" i="3" l="1"/>
  <c r="S66" i="3"/>
  <c r="R66" i="3"/>
  <c r="S51" i="3"/>
  <c r="R51" i="3"/>
  <c r="S40" i="3"/>
  <c r="R40" i="3"/>
  <c r="S17" i="3"/>
  <c r="R17" i="3"/>
  <c r="S77" i="2"/>
  <c r="S66" i="2"/>
  <c r="R66" i="2"/>
  <c r="S51" i="2"/>
  <c r="R51" i="2"/>
  <c r="S40" i="2"/>
  <c r="R40" i="2"/>
  <c r="R78" i="2" s="1"/>
  <c r="S17" i="2"/>
  <c r="R17" i="2"/>
  <c r="R78" i="3" l="1"/>
  <c r="S78" i="2"/>
  <c r="S78" i="3"/>
  <c r="P40" i="3"/>
  <c r="Q77" i="3"/>
  <c r="Q77" i="2"/>
  <c r="Q66" i="3"/>
  <c r="Q66" i="2"/>
  <c r="P66" i="3"/>
  <c r="P66" i="2"/>
  <c r="Q17" i="3"/>
  <c r="Q17" i="2"/>
  <c r="P17" i="3"/>
  <c r="P17" i="2"/>
  <c r="Q51" i="3"/>
  <c r="Q51" i="2"/>
  <c r="P51" i="3"/>
  <c r="P51" i="2"/>
  <c r="Q40" i="3"/>
  <c r="Q40" i="2"/>
  <c r="P40" i="2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B77" i="3"/>
  <c r="O66" i="3"/>
  <c r="N66" i="3"/>
  <c r="M66" i="3"/>
  <c r="L66" i="3"/>
  <c r="K66" i="3"/>
  <c r="J66" i="3"/>
  <c r="G66" i="3"/>
  <c r="F66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O51" i="2"/>
  <c r="N51" i="2"/>
  <c r="O77" i="2"/>
  <c r="N77" i="2"/>
  <c r="O66" i="2"/>
  <c r="N66" i="2"/>
  <c r="N17" i="2"/>
  <c r="O17" i="2"/>
  <c r="O40" i="2"/>
  <c r="N40" i="2"/>
  <c r="N78" i="2" s="1"/>
  <c r="K77" i="2"/>
  <c r="J77" i="2"/>
  <c r="K66" i="2"/>
  <c r="J66" i="2"/>
  <c r="K51" i="2"/>
  <c r="J51" i="2"/>
  <c r="K40" i="2"/>
  <c r="J40" i="2"/>
  <c r="K17" i="2"/>
  <c r="J17" i="2"/>
  <c r="G77" i="2"/>
  <c r="F77" i="2"/>
  <c r="G66" i="2"/>
  <c r="F66" i="2"/>
  <c r="G51" i="2"/>
  <c r="F51" i="2"/>
  <c r="G40" i="2"/>
  <c r="F40" i="2"/>
  <c r="G17" i="2"/>
  <c r="F17" i="2"/>
  <c r="E77" i="2"/>
  <c r="D77" i="2"/>
  <c r="C77" i="2"/>
  <c r="B77" i="2"/>
  <c r="C51" i="2"/>
  <c r="B51" i="2"/>
  <c r="C40" i="2"/>
  <c r="B40" i="2"/>
  <c r="C17" i="2"/>
  <c r="B17" i="2"/>
  <c r="I77" i="2"/>
  <c r="H77" i="2"/>
  <c r="H40" i="2"/>
  <c r="D17" i="2"/>
  <c r="E17" i="2"/>
  <c r="H17" i="2"/>
  <c r="I17" i="2"/>
  <c r="L17" i="2"/>
  <c r="M17" i="2"/>
  <c r="D40" i="2"/>
  <c r="E40" i="2"/>
  <c r="I40" i="2"/>
  <c r="L40" i="2"/>
  <c r="M40" i="2"/>
  <c r="D51" i="2"/>
  <c r="E51" i="2"/>
  <c r="H51" i="2"/>
  <c r="I51" i="2"/>
  <c r="L51" i="2"/>
  <c r="M51" i="2"/>
  <c r="L66" i="2"/>
  <c r="M66" i="2"/>
  <c r="L77" i="2"/>
  <c r="M77" i="2"/>
  <c r="F78" i="2" l="1"/>
  <c r="J78" i="2"/>
  <c r="P78" i="3"/>
  <c r="I78" i="2"/>
  <c r="G78" i="2"/>
  <c r="C78" i="3"/>
  <c r="Q78" i="2"/>
  <c r="M78" i="2"/>
  <c r="L78" i="2"/>
  <c r="B78" i="2"/>
  <c r="L78" i="3"/>
  <c r="D78" i="3"/>
  <c r="J78" i="3"/>
  <c r="C78" i="2"/>
  <c r="D78" i="2"/>
  <c r="O78" i="2"/>
  <c r="P78" i="2"/>
  <c r="H78" i="2"/>
  <c r="E78" i="2"/>
  <c r="K78" i="2"/>
  <c r="Q78" i="3"/>
  <c r="E78" i="3"/>
  <c r="K78" i="3"/>
  <c r="G78" i="3"/>
  <c r="O78" i="3"/>
  <c r="B78" i="3"/>
  <c r="H78" i="3"/>
  <c r="N78" i="3"/>
  <c r="F78" i="3"/>
  <c r="I78" i="3"/>
  <c r="M78" i="3"/>
</calcChain>
</file>

<file path=xl/sharedStrings.xml><?xml version="1.0" encoding="utf-8"?>
<sst xmlns="http://schemas.openxmlformats.org/spreadsheetml/2006/main" count="238" uniqueCount="153">
  <si>
    <t>in ha</t>
  </si>
  <si>
    <t>Kalterer oder Kalterersee</t>
  </si>
  <si>
    <t>Summe</t>
  </si>
  <si>
    <t>Südtiroler</t>
  </si>
  <si>
    <t xml:space="preserve">Summe </t>
  </si>
  <si>
    <t>Weinernte</t>
  </si>
  <si>
    <t xml:space="preserve">in hl </t>
  </si>
  <si>
    <t>Anbaufläche</t>
  </si>
  <si>
    <t>1993</t>
  </si>
  <si>
    <t>2008</t>
  </si>
  <si>
    <t>1983</t>
  </si>
  <si>
    <t>1988</t>
  </si>
  <si>
    <t>1998</t>
  </si>
  <si>
    <t>Superficie</t>
  </si>
  <si>
    <t>ha</t>
  </si>
  <si>
    <t xml:space="preserve">hl </t>
  </si>
  <si>
    <t>Caldaro o Lago di Caldaro</t>
  </si>
  <si>
    <t>Totale</t>
  </si>
  <si>
    <t>TOTALE</t>
  </si>
  <si>
    <t>GESAMT</t>
  </si>
  <si>
    <t>hl</t>
  </si>
  <si>
    <t>in hl</t>
  </si>
  <si>
    <t>Alto Adige</t>
  </si>
  <si>
    <t>L'organismo di controllo risponde solo per i dati dei vini DOC "Alto Adige" e "Lago di Caldaro"</t>
  </si>
  <si>
    <t>Die Kontrollstelle für Weine zeichnet nur für die DOC-Weine Südtiroler und Kalterersee</t>
  </si>
  <si>
    <t>Südtiroler Sekt</t>
  </si>
  <si>
    <t>Südtiroler Sekt rosè</t>
  </si>
  <si>
    <t>Südtiroler Sekt riserva</t>
  </si>
  <si>
    <t>Alto Adige bianco</t>
  </si>
  <si>
    <t>Alto Adige Spumante</t>
  </si>
  <si>
    <t>Alto Adige Spumante rosato</t>
  </si>
  <si>
    <t>Alto Adige Spumante riserva</t>
  </si>
  <si>
    <t>Alto Adige Traminer aromatico</t>
  </si>
  <si>
    <t>Alto Adige Kerner</t>
  </si>
  <si>
    <t>Alto Adige Müller Thurgau</t>
  </si>
  <si>
    <t>Alto Adige Riesling</t>
  </si>
  <si>
    <t>Alto Adige Pinot grigio</t>
  </si>
  <si>
    <t>Alto Adige Silvaner</t>
  </si>
  <si>
    <t>Alto Adige Moscato giallo</t>
  </si>
  <si>
    <t>Alto Adige Chardonnay</t>
  </si>
  <si>
    <t>Alto Adige Sauvignon</t>
  </si>
  <si>
    <t>Alto Adige Pinot bianco</t>
  </si>
  <si>
    <t>Alto Adige Rieslig italico</t>
  </si>
  <si>
    <t>Alto Adige Pinot nero</t>
  </si>
  <si>
    <t>Alto Adige Cabernet</t>
  </si>
  <si>
    <t>Alto Adige Cabernet franc</t>
  </si>
  <si>
    <t>Alto Adige Cabernet/Franc/Sauvignon</t>
  </si>
  <si>
    <t>Alto Adige Lagrein</t>
  </si>
  <si>
    <t>Alto Adige Malvasia</t>
  </si>
  <si>
    <t>Alto Adige Merlot</t>
  </si>
  <si>
    <t>Alto Adige Moscato rosa</t>
  </si>
  <si>
    <t>Alto Adige Schiava</t>
  </si>
  <si>
    <t>Alto Adige Schiava grigia</t>
  </si>
  <si>
    <t>Alto Adige Terlano senza nome di vitigno</t>
  </si>
  <si>
    <t>Alto Adige Terlano Chardonnay</t>
  </si>
  <si>
    <t>Alto Adige Terlano Müller Thurgau</t>
  </si>
  <si>
    <t>Alto Adige Terlano Riesling</t>
  </si>
  <si>
    <t>Alto Adige Terlano Pinot grigio</t>
  </si>
  <si>
    <t>Alto Adige Terlano Sauvignon</t>
  </si>
  <si>
    <t>Alto Adige Terlano Silvaner</t>
  </si>
  <si>
    <t>Alto Adige Terlano Pinot bianco</t>
  </si>
  <si>
    <t>Alto Adige Terlano Riesling italico</t>
  </si>
  <si>
    <t>Valdadige Bianco</t>
  </si>
  <si>
    <t>Valdadige Chardonnay</t>
  </si>
  <si>
    <t>Valdadige Pinot grigio</t>
  </si>
  <si>
    <t>Alto Adige Valle IsarcoTraminer aromatico</t>
  </si>
  <si>
    <t>Alto Adige Valle Isarco Kerner</t>
  </si>
  <si>
    <t>Alto Adige Valle Isarco Klausner Leitacher</t>
  </si>
  <si>
    <t>Alto Adige Valle Isarco Müller Thurgau</t>
  </si>
  <si>
    <t>Alto Adige Valle Isarco Riesling</t>
  </si>
  <si>
    <t>Alto Adige Valle Isarco Pinot grigio</t>
  </si>
  <si>
    <t>Alto Adige Valle Isarco Silvaner</t>
  </si>
  <si>
    <t>Alto Adige Valle IsarcoVeltliner</t>
  </si>
  <si>
    <t>Südtirol Eisacktaler Gewürztraminer</t>
  </si>
  <si>
    <t>Südtirol Eisacktaler Kerner</t>
  </si>
  <si>
    <t>Südtirol Eisacktaler Klausner Leitacher</t>
  </si>
  <si>
    <t>Südtirol Eisacktaler Müller Thurgau</t>
  </si>
  <si>
    <t>Südtirol Eisacktaler Riesling</t>
  </si>
  <si>
    <t>Südtirol Eisacktaler Ruländer</t>
  </si>
  <si>
    <t>Südtirol Eisacktaler Silvaner</t>
  </si>
  <si>
    <t>Südtirol Eisacktaler Veltliner</t>
  </si>
  <si>
    <t>Südtiroler Goldmuskateller</t>
  </si>
  <si>
    <t>Südtiroler Chardonnay</t>
  </si>
  <si>
    <t>Südtiroler Gewürztraminer</t>
  </si>
  <si>
    <t>Südtiroler Kerner</t>
  </si>
  <si>
    <t>Südtiroler Müller Thurgau</t>
  </si>
  <si>
    <t>Südtiroler Riesling</t>
  </si>
  <si>
    <t>Südtiroler Ruländer</t>
  </si>
  <si>
    <t>Südtiroler Sauvignon</t>
  </si>
  <si>
    <t>Südtiroler Silvaner</t>
  </si>
  <si>
    <t>Südtiroler Weißburgunder</t>
  </si>
  <si>
    <t>Südtiroler Welschriesling</t>
  </si>
  <si>
    <t>Südtiroler Blauburgunder</t>
  </si>
  <si>
    <t>Südtiroler Cabernet</t>
  </si>
  <si>
    <t>Südtiroler Cabernet franc</t>
  </si>
  <si>
    <t>Südtiroler Cabernet/Franc/Sauvignon</t>
  </si>
  <si>
    <t>Südtiroler Lagrein</t>
  </si>
  <si>
    <t>Südtiroler Malvasier</t>
  </si>
  <si>
    <t>Südtiroler Merlot</t>
  </si>
  <si>
    <t>Südtiroler Rosenmuskateller</t>
  </si>
  <si>
    <t>Südtiroler Vernatsch</t>
  </si>
  <si>
    <t>Südtiroler Grauvernatsch</t>
  </si>
  <si>
    <t>Südtirol Terlaner ohne Rebsortenbez.</t>
  </si>
  <si>
    <t>Südtirol Terlaner Chardonnay</t>
  </si>
  <si>
    <t>Südtirol Terlaner Müller Thurgau</t>
  </si>
  <si>
    <t>Südtirol Terlaner Riesling</t>
  </si>
  <si>
    <t>Südtirol Terlaner Ruländer</t>
  </si>
  <si>
    <t>Südtirol Terlaner Sauvignon</t>
  </si>
  <si>
    <t>Südtirol Terlaner Silvaner</t>
  </si>
  <si>
    <t>Südtirol Terlaner Weißburgunder</t>
  </si>
  <si>
    <t>Südtirol Terlaner Welschriesling</t>
  </si>
  <si>
    <t>Südtirol Vinschgau Chardonnay</t>
  </si>
  <si>
    <t>Südtirol Vinschgau Gewürztraminer</t>
  </si>
  <si>
    <t>Südtirol Vinschgau Kerner</t>
  </si>
  <si>
    <t>Südtirol Vinschgau Müller Thurgau</t>
  </si>
  <si>
    <t>Südtirol Vinschgau Riesling</t>
  </si>
  <si>
    <t>Südtirol Vinschgau Ruländer</t>
  </si>
  <si>
    <t>Südtirol Vinschgau Sauvignon</t>
  </si>
  <si>
    <t>Südtirol Vinschgau Weißburgunder</t>
  </si>
  <si>
    <t>Südtirol Vinschgau Blauburgunder</t>
  </si>
  <si>
    <t>Südtirol Vinschgau Vernatsch</t>
  </si>
  <si>
    <t>Etschtaler Weiß</t>
  </si>
  <si>
    <t>Etschtaler Chardonnay</t>
  </si>
  <si>
    <t>Etschtaler Ruländer</t>
  </si>
  <si>
    <t>Südtirol weiß</t>
  </si>
  <si>
    <t>Etschtaler Rot</t>
  </si>
  <si>
    <t>Valdadige Rosso</t>
  </si>
  <si>
    <t>Etschtaler</t>
  </si>
  <si>
    <t>Valdadige</t>
  </si>
  <si>
    <t>Südtirol St. Magdalener</t>
  </si>
  <si>
    <t>Südtirol Bozner Leiten</t>
  </si>
  <si>
    <t>Südtirol Meraner</t>
  </si>
  <si>
    <t>Südtirol Eisacktaler</t>
  </si>
  <si>
    <t>Alto Adige  Sta. Maddalena</t>
  </si>
  <si>
    <t>Alto Adige Colli di Bolzano</t>
  </si>
  <si>
    <t>Alto Adige Meranese o Meranese di Collina</t>
  </si>
  <si>
    <t>Alto Adige Valle Isarco</t>
  </si>
  <si>
    <t>Südtirol Terlaner</t>
  </si>
  <si>
    <t>Alto Adige Terlano</t>
  </si>
  <si>
    <t>Südtirol Vinschgau</t>
  </si>
  <si>
    <t>vendemmia</t>
  </si>
  <si>
    <t>Alto Adige Valle Venosta</t>
  </si>
  <si>
    <t>Alto Adige Valle Venosta Chardonnay</t>
  </si>
  <si>
    <t>Alto Adige Valle Venosta Traminer aromatico</t>
  </si>
  <si>
    <t>Alto Adige Valle Venosta Kerner</t>
  </si>
  <si>
    <t>Alto Adige Valle Venosta Müller Thurgau</t>
  </si>
  <si>
    <t>Alto Adige Valle Venosta Riesling</t>
  </si>
  <si>
    <t>Alto Adige Valle Venosta Pinot grigio</t>
  </si>
  <si>
    <t>Alto Adige Valle Venosta Sauvignon</t>
  </si>
  <si>
    <t>Alto Adige Valle Venosta Pinot bianco</t>
  </si>
  <si>
    <t>Alto Adige Valle Venosta Pinot  nero</t>
  </si>
  <si>
    <t>Alto Adige Valle Venosta Schiava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</si>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</sst>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D_M_-;\-* #,##0\ _D_M_-;_-* &quot;-&quot;\ _D_M_-;_-@_-"/>
  </numFmts>
  <fonts count="9" x14ac:knownFonts="1">
    <font>
      <sz val="12"/>
      <name val="Times New Roman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9" tint="-0.249977111117893"/>
      <name val="Times New Roman"/>
      <family val="1"/>
    </font>
    <font>
      <sz val="10"/>
      <color rgb="FFFF0000"/>
      <name val="Times New Roman"/>
      <family val="1"/>
    </font>
    <font>
      <sz val="10"/>
      <color rgb="FFC0000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3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1" fontId="3" fillId="0" borderId="6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" fontId="3" fillId="0" borderId="0" xfId="1" applyNumberFormat="1" applyFont="1" applyFill="1" applyBorder="1" applyAlignment="1">
      <alignment horizontal="center"/>
    </xf>
    <xf numFmtId="0" fontId="4" fillId="0" borderId="3" xfId="0" applyFont="1" applyFill="1" applyBorder="1"/>
    <xf numFmtId="3" fontId="3" fillId="0" borderId="3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0" fontId="3" fillId="0" borderId="2" xfId="0" applyFont="1" applyFill="1" applyBorder="1"/>
    <xf numFmtId="4" fontId="4" fillId="0" borderId="8" xfId="0" applyNumberFormat="1" applyFont="1" applyFill="1" applyBorder="1"/>
    <xf numFmtId="3" fontId="4" fillId="0" borderId="2" xfId="0" applyNumberFormat="1" applyFont="1" applyFill="1" applyBorder="1"/>
    <xf numFmtId="4" fontId="4" fillId="0" borderId="1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4" fontId="4" fillId="0" borderId="7" xfId="0" applyNumberFormat="1" applyFont="1" applyFill="1" applyBorder="1"/>
    <xf numFmtId="3" fontId="4" fillId="0" borderId="5" xfId="0" applyNumberFormat="1" applyFont="1" applyFill="1" applyBorder="1"/>
    <xf numFmtId="4" fontId="4" fillId="0" borderId="4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4" fontId="4" fillId="0" borderId="6" xfId="0" applyNumberFormat="1" applyFont="1" applyFill="1" applyBorder="1"/>
    <xf numFmtId="3" fontId="4" fillId="0" borderId="3" xfId="0" applyNumberFormat="1" applyFont="1" applyFill="1" applyBorder="1"/>
    <xf numFmtId="4" fontId="5" fillId="0" borderId="0" xfId="0" applyNumberFormat="1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4" fontId="6" fillId="0" borderId="0" xfId="0" applyNumberFormat="1" applyFont="1" applyFill="1" applyBorder="1"/>
    <xf numFmtId="3" fontId="6" fillId="0" borderId="3" xfId="0" applyNumberFormat="1" applyFont="1" applyFill="1" applyBorder="1"/>
    <xf numFmtId="4" fontId="7" fillId="0" borderId="0" xfId="0" applyNumberFormat="1" applyFont="1" applyFill="1" applyBorder="1"/>
    <xf numFmtId="3" fontId="7" fillId="0" borderId="3" xfId="0" applyNumberFormat="1" applyFont="1" applyFill="1" applyBorder="1"/>
    <xf numFmtId="4" fontId="4" fillId="0" borderId="0" xfId="0" applyNumberFormat="1" applyFont="1" applyFill="1" applyBorder="1"/>
    <xf numFmtId="49" fontId="4" fillId="0" borderId="3" xfId="0" applyNumberFormat="1" applyFont="1" applyFill="1" applyBorder="1"/>
    <xf numFmtId="4" fontId="4" fillId="0" borderId="3" xfId="0" applyNumberFormat="1" applyFont="1" applyFill="1" applyBorder="1" applyAlignment="1">
      <alignment horizontal="right"/>
    </xf>
    <xf numFmtId="4" fontId="4" fillId="0" borderId="3" xfId="0" applyNumberFormat="1" applyFont="1" applyFill="1" applyBorder="1"/>
    <xf numFmtId="4" fontId="3" fillId="0" borderId="5" xfId="0" applyNumberFormat="1" applyFont="1" applyFill="1" applyBorder="1"/>
    <xf numFmtId="4" fontId="3" fillId="0" borderId="7" xfId="0" applyNumberFormat="1" applyFont="1" applyFill="1" applyBorder="1"/>
    <xf numFmtId="3" fontId="3" fillId="0" borderId="5" xfId="0" applyNumberFormat="1" applyFont="1" applyFill="1" applyBorder="1"/>
    <xf numFmtId="4" fontId="3" fillId="0" borderId="4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4" fontId="3" fillId="0" borderId="0" xfId="0" applyNumberFormat="1" applyFont="1" applyFill="1" applyBorder="1"/>
    <xf numFmtId="4" fontId="3" fillId="0" borderId="3" xfId="0" applyNumberFormat="1" applyFont="1" applyFill="1" applyBorder="1"/>
    <xf numFmtId="4" fontId="3" fillId="0" borderId="6" xfId="0" applyNumberFormat="1" applyFont="1" applyFill="1" applyBorder="1"/>
    <xf numFmtId="3" fontId="3" fillId="0" borderId="3" xfId="0" applyNumberFormat="1" applyFont="1" applyFill="1" applyBorder="1"/>
    <xf numFmtId="0" fontId="3" fillId="0" borderId="5" xfId="0" applyFont="1" applyFill="1" applyBorder="1"/>
    <xf numFmtId="0" fontId="3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4" fontId="3" fillId="0" borderId="4" xfId="0" applyNumberFormat="1" applyFont="1" applyFill="1" applyBorder="1"/>
    <xf numFmtId="4" fontId="3" fillId="0" borderId="8" xfId="0" applyNumberFormat="1" applyFont="1" applyFill="1" applyBorder="1" applyAlignment="1">
      <alignment horizontal="right"/>
    </xf>
    <xf numFmtId="3" fontId="3" fillId="0" borderId="8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4" fontId="3" fillId="0" borderId="2" xfId="0" applyNumberFormat="1" applyFont="1" applyFill="1" applyBorder="1" applyAlignment="1">
      <alignment horizontal="right"/>
    </xf>
    <xf numFmtId="0" fontId="8" fillId="0" borderId="6" xfId="0" applyFont="1" applyBorder="1"/>
    <xf numFmtId="3" fontId="4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5" fillId="0" borderId="0" xfId="0" applyFont="1" applyBorder="1"/>
    <xf numFmtId="4" fontId="5" fillId="0" borderId="0" xfId="0" applyNumberFormat="1" applyFont="1" applyBorder="1"/>
    <xf numFmtId="0" fontId="7" fillId="0" borderId="0" xfId="0" applyFont="1" applyBorder="1"/>
    <xf numFmtId="2" fontId="3" fillId="0" borderId="6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" fontId="3" fillId="0" borderId="8" xfId="0" applyNumberFormat="1" applyFont="1" applyFill="1" applyBorder="1"/>
    <xf numFmtId="3" fontId="3" fillId="0" borderId="2" xfId="0" applyNumberFormat="1" applyFont="1" applyFill="1" applyBorder="1"/>
    <xf numFmtId="2" fontId="3" fillId="0" borderId="1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4" fontId="3" fillId="0" borderId="1" xfId="0" applyNumberFormat="1" applyFont="1" applyFill="1" applyBorder="1"/>
    <xf numFmtId="2" fontId="3" fillId="0" borderId="0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</cellXfs>
  <cellStyles count="2">
    <cellStyle name="Dezimal [0]" xfId="1" builtinId="6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314325</xdr:colOff>
          <xdr:row>46</xdr:row>
          <xdr:rowOff>104775</xdr:rowOff>
        </xdr:from>
        <xdr:to>
          <xdr:col>11</xdr:col>
          <xdr:colOff>323850</xdr:colOff>
          <xdr:row>46</xdr:row>
          <xdr:rowOff>104775</xdr:rowOff>
        </xdr:to>
        <xdr:sp macro="" textlink="">
          <xdr:nvSpPr>
            <xdr:cNvPr id="2049" name="Schaltfläche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AT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Schaltfläche 1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323850</xdr:colOff>
          <xdr:row>46</xdr:row>
          <xdr:rowOff>104775</xdr:rowOff>
        </xdr:from>
        <xdr:to>
          <xdr:col>11</xdr:col>
          <xdr:colOff>333375</xdr:colOff>
          <xdr:row>46</xdr:row>
          <xdr:rowOff>104775</xdr:rowOff>
        </xdr:to>
        <xdr:sp macro="" textlink="">
          <xdr:nvSpPr>
            <xdr:cNvPr id="10241" name="Schaltfläche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AT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Schaltfläche 1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1"/>
  <sheetViews>
    <sheetView tabSelected="1" zoomScale="120" zoomScaleNormal="120" workbookViewId="0">
      <pane xSplit="1" ySplit="3" topLeftCell="B4" activePane="bottomRight" state="frozen"/>
      <selection activeCell="T9" sqref="T9:U16"/>
      <selection pane="topRight" activeCell="T9" sqref="T9:U16"/>
      <selection pane="bottomLeft" activeCell="T9" sqref="T9:U16"/>
      <selection pane="bottomRight"/>
    </sheetView>
  </sheetViews>
  <sheetFormatPr baseColWidth="10" defaultRowHeight="12.75" x14ac:dyDescent="0.2"/>
  <cols>
    <col min="1" max="1" width="31.75" style="3" customWidth="1"/>
    <col min="2" max="2" width="9.375" style="34" customWidth="1"/>
    <col min="3" max="3" width="9.375" style="63" customWidth="1"/>
    <col min="4" max="11" width="9.375" style="64" customWidth="1"/>
    <col min="12" max="12" width="9.375" style="28" customWidth="1"/>
    <col min="13" max="13" width="9.375" style="65" customWidth="1"/>
    <col min="14" max="14" width="9.375" style="28" customWidth="1"/>
    <col min="15" max="15" width="9.375" style="65" customWidth="1"/>
    <col min="16" max="17" width="9.375" style="3" customWidth="1"/>
    <col min="18" max="21" width="9.375" style="66" customWidth="1"/>
    <col min="22" max="16384" width="11" style="3"/>
  </cols>
  <sheetData>
    <row r="1" spans="1:21" s="74" customFormat="1" x14ac:dyDescent="0.2">
      <c r="A1" s="72"/>
      <c r="B1" s="2" t="s">
        <v>7</v>
      </c>
      <c r="C1" s="10" t="s">
        <v>5</v>
      </c>
      <c r="D1" s="11" t="s">
        <v>7</v>
      </c>
      <c r="E1" s="10" t="s">
        <v>5</v>
      </c>
      <c r="F1" s="11" t="s">
        <v>7</v>
      </c>
      <c r="G1" s="10" t="s">
        <v>5</v>
      </c>
      <c r="H1" s="11" t="s">
        <v>7</v>
      </c>
      <c r="I1" s="10" t="s">
        <v>5</v>
      </c>
      <c r="J1" s="11" t="s">
        <v>7</v>
      </c>
      <c r="K1" s="10" t="s">
        <v>5</v>
      </c>
      <c r="L1" s="11" t="s">
        <v>7</v>
      </c>
      <c r="M1" s="10" t="s">
        <v>5</v>
      </c>
      <c r="N1" s="11" t="s">
        <v>7</v>
      </c>
      <c r="O1" s="10" t="s">
        <v>5</v>
      </c>
      <c r="P1" s="73" t="s">
        <v>7</v>
      </c>
      <c r="Q1" s="10" t="s">
        <v>5</v>
      </c>
      <c r="R1" s="73" t="s">
        <v>7</v>
      </c>
      <c r="S1" s="10" t="s">
        <v>5</v>
      </c>
      <c r="T1" s="73" t="s">
        <v>7</v>
      </c>
      <c r="U1" s="10" t="s">
        <v>5</v>
      </c>
    </row>
    <row r="2" spans="1:21" x14ac:dyDescent="0.2">
      <c r="A2" s="1"/>
      <c r="B2" s="4">
        <v>1978</v>
      </c>
      <c r="C2" s="5">
        <v>1978</v>
      </c>
      <c r="D2" s="6" t="s">
        <v>10</v>
      </c>
      <c r="E2" s="5">
        <v>1983</v>
      </c>
      <c r="F2" s="6" t="s">
        <v>11</v>
      </c>
      <c r="G2" s="5">
        <v>1988</v>
      </c>
      <c r="H2" s="7" t="s">
        <v>8</v>
      </c>
      <c r="I2" s="5">
        <v>1993</v>
      </c>
      <c r="J2" s="7" t="s">
        <v>12</v>
      </c>
      <c r="K2" s="5">
        <v>1998</v>
      </c>
      <c r="L2" s="6">
        <v>2003</v>
      </c>
      <c r="M2" s="5">
        <v>2003</v>
      </c>
      <c r="N2" s="8" t="s">
        <v>9</v>
      </c>
      <c r="O2" s="5">
        <v>2008</v>
      </c>
      <c r="P2" s="4">
        <v>2013</v>
      </c>
      <c r="Q2" s="5">
        <v>2013</v>
      </c>
      <c r="R2" s="4">
        <v>2018</v>
      </c>
      <c r="S2" s="5">
        <v>2018</v>
      </c>
      <c r="T2" s="4">
        <v>2023</v>
      </c>
      <c r="U2" s="5">
        <v>2023</v>
      </c>
    </row>
    <row r="3" spans="1:21" x14ac:dyDescent="0.2">
      <c r="A3" s="9"/>
      <c r="B3" s="2" t="s">
        <v>0</v>
      </c>
      <c r="C3" s="10" t="s">
        <v>6</v>
      </c>
      <c r="D3" s="11" t="s">
        <v>0</v>
      </c>
      <c r="E3" s="10" t="s">
        <v>6</v>
      </c>
      <c r="F3" s="11" t="s">
        <v>0</v>
      </c>
      <c r="G3" s="10" t="s">
        <v>6</v>
      </c>
      <c r="H3" s="11" t="s">
        <v>0</v>
      </c>
      <c r="I3" s="10" t="s">
        <v>6</v>
      </c>
      <c r="J3" s="11" t="s">
        <v>0</v>
      </c>
      <c r="K3" s="10" t="s">
        <v>6</v>
      </c>
      <c r="L3" s="11" t="s">
        <v>0</v>
      </c>
      <c r="M3" s="10" t="s">
        <v>21</v>
      </c>
      <c r="N3" s="12" t="s">
        <v>0</v>
      </c>
      <c r="O3" s="13" t="s">
        <v>6</v>
      </c>
      <c r="P3" s="14" t="s">
        <v>0</v>
      </c>
      <c r="Q3" s="13" t="s">
        <v>21</v>
      </c>
      <c r="R3" s="14" t="s">
        <v>0</v>
      </c>
      <c r="S3" s="13" t="s">
        <v>21</v>
      </c>
      <c r="T3" s="14" t="s">
        <v>0</v>
      </c>
      <c r="U3" s="13" t="s">
        <v>21</v>
      </c>
    </row>
    <row r="4" spans="1:21" x14ac:dyDescent="0.2">
      <c r="A4" s="15" t="s">
        <v>1</v>
      </c>
      <c r="B4" s="16">
        <v>2545.4</v>
      </c>
      <c r="C4" s="17">
        <v>191662</v>
      </c>
      <c r="D4" s="18">
        <v>2175</v>
      </c>
      <c r="E4" s="19">
        <v>180168</v>
      </c>
      <c r="F4" s="18">
        <v>1644</v>
      </c>
      <c r="G4" s="19">
        <v>119626</v>
      </c>
      <c r="H4" s="18">
        <v>1290</v>
      </c>
      <c r="I4" s="19">
        <v>89305</v>
      </c>
      <c r="J4" s="18">
        <v>1001.31</v>
      </c>
      <c r="K4" s="19">
        <v>80147</v>
      </c>
      <c r="L4" s="18">
        <v>769.71159999999998</v>
      </c>
      <c r="M4" s="19">
        <v>57058.19</v>
      </c>
      <c r="N4" s="18">
        <v>518.41</v>
      </c>
      <c r="O4" s="19">
        <v>39456</v>
      </c>
      <c r="P4" s="20">
        <v>326.54000000000002</v>
      </c>
      <c r="Q4" s="21">
        <v>29076</v>
      </c>
      <c r="R4" s="20">
        <v>372.77</v>
      </c>
      <c r="S4" s="21">
        <v>29354</v>
      </c>
      <c r="T4" s="20">
        <v>242.77</v>
      </c>
      <c r="U4" s="21">
        <v>19046</v>
      </c>
    </row>
    <row r="5" spans="1:21" x14ac:dyDescent="0.2">
      <c r="A5" s="15" t="s">
        <v>129</v>
      </c>
      <c r="B5" s="16">
        <v>456.8</v>
      </c>
      <c r="C5" s="17">
        <v>36539</v>
      </c>
      <c r="D5" s="18">
        <v>463</v>
      </c>
      <c r="E5" s="19">
        <v>33530</v>
      </c>
      <c r="F5" s="18">
        <v>412</v>
      </c>
      <c r="G5" s="19">
        <v>31383</v>
      </c>
      <c r="H5" s="18">
        <v>302</v>
      </c>
      <c r="I5" s="19">
        <v>17595</v>
      </c>
      <c r="J5" s="18">
        <v>308.3</v>
      </c>
      <c r="K5" s="19">
        <v>21783</v>
      </c>
      <c r="L5" s="18">
        <v>286.23309999999998</v>
      </c>
      <c r="M5" s="19">
        <v>20357.75</v>
      </c>
      <c r="N5" s="22">
        <v>239.84</v>
      </c>
      <c r="O5" s="23">
        <v>14640</v>
      </c>
      <c r="P5" s="16">
        <v>199.78</v>
      </c>
      <c r="Q5" s="17">
        <v>14710</v>
      </c>
      <c r="R5" s="16">
        <v>177.77</v>
      </c>
      <c r="S5" s="17">
        <v>12448</v>
      </c>
      <c r="T5" s="16">
        <v>137.24</v>
      </c>
      <c r="U5" s="17">
        <v>9185</v>
      </c>
    </row>
    <row r="6" spans="1:21" x14ac:dyDescent="0.2">
      <c r="A6" s="15" t="s">
        <v>130</v>
      </c>
      <c r="B6" s="16">
        <v>101.9</v>
      </c>
      <c r="C6" s="17">
        <v>4903</v>
      </c>
      <c r="D6" s="18">
        <v>91</v>
      </c>
      <c r="E6" s="19">
        <v>4997</v>
      </c>
      <c r="F6" s="18">
        <v>34</v>
      </c>
      <c r="G6" s="19">
        <v>1317</v>
      </c>
      <c r="H6" s="18">
        <v>26</v>
      </c>
      <c r="I6" s="19">
        <v>892</v>
      </c>
      <c r="J6" s="18">
        <v>20.46</v>
      </c>
      <c r="K6" s="19">
        <v>691</v>
      </c>
      <c r="L6" s="18">
        <v>13.9476</v>
      </c>
      <c r="M6" s="19">
        <v>329.63</v>
      </c>
      <c r="N6" s="18">
        <v>8.51</v>
      </c>
      <c r="O6" s="19">
        <v>215</v>
      </c>
      <c r="P6" s="16">
        <v>2.19</v>
      </c>
      <c r="Q6" s="17">
        <v>71</v>
      </c>
      <c r="R6" s="16">
        <v>0</v>
      </c>
      <c r="S6" s="17">
        <v>30</v>
      </c>
      <c r="T6" s="16">
        <v>0</v>
      </c>
      <c r="U6" s="17">
        <v>41</v>
      </c>
    </row>
    <row r="7" spans="1:21" x14ac:dyDescent="0.2">
      <c r="A7" s="15" t="s">
        <v>131</v>
      </c>
      <c r="B7" s="16">
        <v>229.7</v>
      </c>
      <c r="C7" s="17">
        <v>10243</v>
      </c>
      <c r="D7" s="18">
        <v>243</v>
      </c>
      <c r="E7" s="19">
        <v>15284</v>
      </c>
      <c r="F7" s="18">
        <v>220</v>
      </c>
      <c r="G7" s="19">
        <v>7341</v>
      </c>
      <c r="H7" s="18">
        <v>210</v>
      </c>
      <c r="I7" s="19">
        <v>9270</v>
      </c>
      <c r="J7" s="18">
        <v>198.81</v>
      </c>
      <c r="K7" s="19">
        <v>10830</v>
      </c>
      <c r="L7" s="18">
        <v>174.59899999999999</v>
      </c>
      <c r="M7" s="19">
        <v>8521.43</v>
      </c>
      <c r="N7" s="18">
        <v>139.22</v>
      </c>
      <c r="O7" s="19">
        <v>5588</v>
      </c>
      <c r="P7" s="16">
        <v>104.66</v>
      </c>
      <c r="Q7" s="17">
        <v>5818</v>
      </c>
      <c r="R7" s="16">
        <v>97.3</v>
      </c>
      <c r="S7" s="17">
        <v>4435</v>
      </c>
      <c r="T7" s="16">
        <v>78.77</v>
      </c>
      <c r="U7" s="17">
        <v>2585</v>
      </c>
    </row>
    <row r="8" spans="1:21" x14ac:dyDescent="0.2">
      <c r="A8" s="1" t="s">
        <v>132</v>
      </c>
      <c r="B8" s="24"/>
      <c r="C8" s="25"/>
      <c r="D8" s="26"/>
      <c r="E8" s="27"/>
      <c r="F8" s="26"/>
      <c r="G8" s="27"/>
      <c r="H8" s="28"/>
      <c r="I8" s="29"/>
      <c r="J8" s="26"/>
      <c r="K8" s="27"/>
      <c r="M8" s="29"/>
      <c r="O8" s="29"/>
      <c r="P8" s="30"/>
      <c r="Q8" s="31"/>
      <c r="R8" s="32"/>
      <c r="S8" s="33"/>
      <c r="T8" s="32"/>
      <c r="U8" s="33"/>
    </row>
    <row r="9" spans="1:21" x14ac:dyDescent="0.2">
      <c r="A9" s="9" t="s">
        <v>73</v>
      </c>
      <c r="B9" s="24">
        <v>16</v>
      </c>
      <c r="C9" s="25">
        <v>503</v>
      </c>
      <c r="D9" s="28">
        <v>18</v>
      </c>
      <c r="E9" s="29">
        <v>863</v>
      </c>
      <c r="F9" s="28">
        <v>19</v>
      </c>
      <c r="G9" s="29">
        <v>591</v>
      </c>
      <c r="H9" s="28">
        <v>23</v>
      </c>
      <c r="I9" s="29">
        <v>741</v>
      </c>
      <c r="J9" s="28">
        <v>26.11</v>
      </c>
      <c r="K9" s="29">
        <v>1047</v>
      </c>
      <c r="L9" s="28">
        <v>36.756300000000003</v>
      </c>
      <c r="M9" s="29">
        <v>1500.47</v>
      </c>
      <c r="N9" s="28">
        <v>51.78</v>
      </c>
      <c r="O9" s="29">
        <v>2347</v>
      </c>
      <c r="P9" s="34">
        <v>58.66</v>
      </c>
      <c r="Q9" s="25">
        <v>2975</v>
      </c>
      <c r="R9" s="34">
        <v>66.709999999999994</v>
      </c>
      <c r="S9" s="25">
        <v>2409</v>
      </c>
      <c r="T9" s="34">
        <v>64.959999999999994</v>
      </c>
      <c r="U9" s="25">
        <v>2145</v>
      </c>
    </row>
    <row r="10" spans="1:21" s="34" customFormat="1" x14ac:dyDescent="0.2">
      <c r="A10" s="35" t="s">
        <v>74</v>
      </c>
      <c r="B10" s="24">
        <v>0</v>
      </c>
      <c r="C10" s="25">
        <v>0</v>
      </c>
      <c r="D10" s="28">
        <v>0</v>
      </c>
      <c r="E10" s="36">
        <v>0</v>
      </c>
      <c r="F10" s="28">
        <v>0</v>
      </c>
      <c r="G10" s="36">
        <v>0</v>
      </c>
      <c r="H10" s="28">
        <v>5</v>
      </c>
      <c r="I10" s="36">
        <v>220</v>
      </c>
      <c r="J10" s="28">
        <v>9.85</v>
      </c>
      <c r="K10" s="29">
        <v>449</v>
      </c>
      <c r="L10" s="28">
        <v>21.9984</v>
      </c>
      <c r="M10" s="29">
        <v>1002.87</v>
      </c>
      <c r="N10" s="28">
        <v>39.700000000000003</v>
      </c>
      <c r="O10" s="29">
        <v>2031</v>
      </c>
      <c r="P10" s="34">
        <v>65.12</v>
      </c>
      <c r="Q10" s="25">
        <v>3450</v>
      </c>
      <c r="R10" s="34">
        <v>83.84</v>
      </c>
      <c r="S10" s="25">
        <v>4720</v>
      </c>
      <c r="T10" s="34">
        <v>94.95</v>
      </c>
      <c r="U10" s="25">
        <v>5074</v>
      </c>
    </row>
    <row r="11" spans="1:21" s="34" customFormat="1" x14ac:dyDescent="0.2">
      <c r="A11" s="37" t="s">
        <v>75</v>
      </c>
      <c r="B11" s="24">
        <v>0</v>
      </c>
      <c r="C11" s="25">
        <v>0</v>
      </c>
      <c r="D11" s="28">
        <v>0</v>
      </c>
      <c r="E11" s="36">
        <v>0</v>
      </c>
      <c r="F11" s="28">
        <v>0</v>
      </c>
      <c r="G11" s="36">
        <v>0</v>
      </c>
      <c r="H11" s="28">
        <v>0</v>
      </c>
      <c r="I11" s="36">
        <v>0</v>
      </c>
      <c r="J11" s="28">
        <v>1.18</v>
      </c>
      <c r="K11" s="29">
        <v>13</v>
      </c>
      <c r="L11" s="28">
        <v>6.4408000000000003</v>
      </c>
      <c r="M11" s="29">
        <v>115.29</v>
      </c>
      <c r="N11" s="28">
        <v>7.47</v>
      </c>
      <c r="O11" s="29">
        <v>127</v>
      </c>
      <c r="P11" s="34">
        <v>9.9</v>
      </c>
      <c r="Q11" s="25">
        <v>142</v>
      </c>
      <c r="R11" s="34">
        <v>12.58</v>
      </c>
      <c r="S11" s="25">
        <v>0</v>
      </c>
      <c r="T11" s="34">
        <v>13.04</v>
      </c>
      <c r="U11" s="25">
        <v>0</v>
      </c>
    </row>
    <row r="12" spans="1:21" s="34" customFormat="1" x14ac:dyDescent="0.2">
      <c r="A12" s="37" t="s">
        <v>76</v>
      </c>
      <c r="B12" s="24">
        <v>7.3</v>
      </c>
      <c r="C12" s="25">
        <v>265</v>
      </c>
      <c r="D12" s="28">
        <v>24</v>
      </c>
      <c r="E12" s="29">
        <v>1550</v>
      </c>
      <c r="F12" s="28">
        <v>52</v>
      </c>
      <c r="G12" s="29">
        <v>2378</v>
      </c>
      <c r="H12" s="28">
        <v>74</v>
      </c>
      <c r="I12" s="29">
        <v>2790</v>
      </c>
      <c r="J12" s="28">
        <v>79.56</v>
      </c>
      <c r="K12" s="29">
        <v>3737</v>
      </c>
      <c r="L12" s="28">
        <v>78.896299999999997</v>
      </c>
      <c r="M12" s="29">
        <v>4370.83</v>
      </c>
      <c r="N12" s="28">
        <v>81.72</v>
      </c>
      <c r="O12" s="29">
        <v>4534</v>
      </c>
      <c r="P12" s="34">
        <v>74.02</v>
      </c>
      <c r="Q12" s="25">
        <v>4813</v>
      </c>
      <c r="R12" s="34">
        <v>77.790000000000006</v>
      </c>
      <c r="S12" s="25">
        <v>4656</v>
      </c>
      <c r="T12" s="34">
        <v>63.76</v>
      </c>
      <c r="U12" s="25">
        <v>3804</v>
      </c>
    </row>
    <row r="13" spans="1:21" s="34" customFormat="1" x14ac:dyDescent="0.2">
      <c r="A13" s="37" t="s">
        <v>77</v>
      </c>
      <c r="B13" s="24">
        <v>0</v>
      </c>
      <c r="C13" s="25">
        <v>0</v>
      </c>
      <c r="D13" s="28">
        <v>0</v>
      </c>
      <c r="E13" s="29">
        <v>0</v>
      </c>
      <c r="F13" s="28">
        <v>0</v>
      </c>
      <c r="G13" s="29">
        <v>0</v>
      </c>
      <c r="H13" s="28">
        <v>0</v>
      </c>
      <c r="I13" s="29">
        <v>0</v>
      </c>
      <c r="J13" s="28">
        <v>0</v>
      </c>
      <c r="K13" s="29">
        <v>0</v>
      </c>
      <c r="L13" s="28">
        <v>1.7766999999999999</v>
      </c>
      <c r="M13" s="29">
        <v>36.58</v>
      </c>
      <c r="N13" s="28">
        <v>9.82</v>
      </c>
      <c r="O13" s="29">
        <v>449</v>
      </c>
      <c r="P13" s="34">
        <v>15.92</v>
      </c>
      <c r="Q13" s="25">
        <v>736</v>
      </c>
      <c r="R13" s="34">
        <v>32.49</v>
      </c>
      <c r="S13" s="25">
        <v>1026</v>
      </c>
      <c r="T13" s="34">
        <v>43.96</v>
      </c>
      <c r="U13" s="25">
        <v>1674</v>
      </c>
    </row>
    <row r="14" spans="1:21" s="34" customFormat="1" x14ac:dyDescent="0.2">
      <c r="A14" s="37" t="s">
        <v>78</v>
      </c>
      <c r="B14" s="24">
        <v>3</v>
      </c>
      <c r="C14" s="25">
        <v>63</v>
      </c>
      <c r="D14" s="28">
        <v>2</v>
      </c>
      <c r="E14" s="29">
        <v>110</v>
      </c>
      <c r="F14" s="28">
        <v>2</v>
      </c>
      <c r="G14" s="29">
        <v>33</v>
      </c>
      <c r="H14" s="28">
        <v>5</v>
      </c>
      <c r="I14" s="29">
        <v>172</v>
      </c>
      <c r="J14" s="28">
        <v>5.12</v>
      </c>
      <c r="K14" s="29">
        <v>252</v>
      </c>
      <c r="L14" s="28">
        <v>9.8155999999999999</v>
      </c>
      <c r="M14" s="29">
        <v>431.97</v>
      </c>
      <c r="N14" s="28">
        <v>15.14</v>
      </c>
      <c r="O14" s="29">
        <v>769</v>
      </c>
      <c r="P14" s="34">
        <v>13.29</v>
      </c>
      <c r="Q14" s="25">
        <v>764</v>
      </c>
      <c r="R14" s="34">
        <v>23.92</v>
      </c>
      <c r="S14" s="25">
        <v>725</v>
      </c>
      <c r="T14" s="34">
        <v>31.51</v>
      </c>
      <c r="U14" s="25">
        <v>1263</v>
      </c>
    </row>
    <row r="15" spans="1:21" s="34" customFormat="1" x14ac:dyDescent="0.2">
      <c r="A15" s="37" t="s">
        <v>79</v>
      </c>
      <c r="B15" s="24">
        <v>88.7</v>
      </c>
      <c r="C15" s="25">
        <v>2503</v>
      </c>
      <c r="D15" s="28">
        <v>70</v>
      </c>
      <c r="E15" s="29">
        <v>3860</v>
      </c>
      <c r="F15" s="28">
        <v>81</v>
      </c>
      <c r="G15" s="29">
        <v>2926</v>
      </c>
      <c r="H15" s="28">
        <v>97</v>
      </c>
      <c r="I15" s="29">
        <v>2955</v>
      </c>
      <c r="J15" s="28">
        <v>92.17</v>
      </c>
      <c r="K15" s="29">
        <v>3448</v>
      </c>
      <c r="L15" s="28">
        <v>81.429100000000005</v>
      </c>
      <c r="M15" s="29">
        <v>3448.49</v>
      </c>
      <c r="N15" s="28">
        <v>64.12</v>
      </c>
      <c r="O15" s="29">
        <v>3687</v>
      </c>
      <c r="P15" s="34">
        <v>65.599999999999994</v>
      </c>
      <c r="Q15" s="25">
        <v>3742</v>
      </c>
      <c r="R15" s="34">
        <v>68.540000000000006</v>
      </c>
      <c r="S15" s="25">
        <v>4075</v>
      </c>
      <c r="T15" s="34">
        <v>64.81</v>
      </c>
      <c r="U15" s="25">
        <v>3867</v>
      </c>
    </row>
    <row r="16" spans="1:21" s="34" customFormat="1" x14ac:dyDescent="0.2">
      <c r="A16" s="37" t="s">
        <v>80</v>
      </c>
      <c r="B16" s="24">
        <v>3.1</v>
      </c>
      <c r="C16" s="25">
        <v>118</v>
      </c>
      <c r="D16" s="28">
        <v>4</v>
      </c>
      <c r="E16" s="29">
        <v>204</v>
      </c>
      <c r="F16" s="28">
        <v>6</v>
      </c>
      <c r="G16" s="29">
        <v>281</v>
      </c>
      <c r="H16" s="28">
        <v>12</v>
      </c>
      <c r="I16" s="29">
        <v>327</v>
      </c>
      <c r="J16" s="28">
        <v>11.18</v>
      </c>
      <c r="K16" s="29">
        <v>591</v>
      </c>
      <c r="L16" s="28">
        <v>11.0748</v>
      </c>
      <c r="M16" s="29">
        <v>502.6</v>
      </c>
      <c r="N16" s="28">
        <v>16.920000000000002</v>
      </c>
      <c r="O16" s="29">
        <v>803</v>
      </c>
      <c r="P16" s="34">
        <v>26.25</v>
      </c>
      <c r="Q16" s="25">
        <v>1637</v>
      </c>
      <c r="R16" s="34">
        <v>26.42</v>
      </c>
      <c r="S16" s="25">
        <v>1762</v>
      </c>
      <c r="T16" s="34">
        <v>26.02</v>
      </c>
      <c r="U16" s="25">
        <v>1601</v>
      </c>
    </row>
    <row r="17" spans="1:21" s="43" customFormat="1" x14ac:dyDescent="0.2">
      <c r="A17" s="38" t="s">
        <v>2</v>
      </c>
      <c r="B17" s="39">
        <f t="shared" ref="B17:I17" si="0">SUM(B9:B16)</f>
        <v>118.1</v>
      </c>
      <c r="C17" s="40">
        <f t="shared" si="0"/>
        <v>3452</v>
      </c>
      <c r="D17" s="41">
        <f t="shared" si="0"/>
        <v>118</v>
      </c>
      <c r="E17" s="42">
        <f t="shared" si="0"/>
        <v>6587</v>
      </c>
      <c r="F17" s="41">
        <f>SUM(F9:F16)</f>
        <v>160</v>
      </c>
      <c r="G17" s="42">
        <f>SUM(G9:G16)</f>
        <v>6209</v>
      </c>
      <c r="H17" s="41">
        <f t="shared" si="0"/>
        <v>216</v>
      </c>
      <c r="I17" s="42">
        <f t="shared" si="0"/>
        <v>7205</v>
      </c>
      <c r="J17" s="41">
        <f t="shared" ref="J17:O17" si="1">SUM(J9:J16)</f>
        <v>225.17000000000002</v>
      </c>
      <c r="K17" s="42">
        <f t="shared" si="1"/>
        <v>9537</v>
      </c>
      <c r="L17" s="41">
        <f t="shared" si="1"/>
        <v>248.18799999999999</v>
      </c>
      <c r="M17" s="42">
        <f t="shared" si="1"/>
        <v>11409.1</v>
      </c>
      <c r="N17" s="41">
        <f t="shared" si="1"/>
        <v>286.67</v>
      </c>
      <c r="O17" s="42">
        <f t="shared" si="1"/>
        <v>14747</v>
      </c>
      <c r="P17" s="39">
        <f t="shared" ref="P17:U17" si="2">SUM(P9:P16)</f>
        <v>328.76</v>
      </c>
      <c r="Q17" s="40">
        <f t="shared" si="2"/>
        <v>18259</v>
      </c>
      <c r="R17" s="39">
        <f t="shared" si="2"/>
        <v>392.29000000000008</v>
      </c>
      <c r="S17" s="40">
        <f t="shared" si="2"/>
        <v>19373</v>
      </c>
      <c r="T17" s="39">
        <f t="shared" si="2"/>
        <v>403.00999999999993</v>
      </c>
      <c r="U17" s="40">
        <f t="shared" si="2"/>
        <v>19428</v>
      </c>
    </row>
    <row r="18" spans="1:21" s="34" customFormat="1" x14ac:dyDescent="0.2">
      <c r="A18" s="44" t="s">
        <v>3</v>
      </c>
      <c r="B18" s="45"/>
      <c r="C18" s="46"/>
      <c r="D18" s="26"/>
      <c r="E18" s="27"/>
      <c r="F18" s="26"/>
      <c r="G18" s="27"/>
      <c r="H18" s="28"/>
      <c r="I18" s="29"/>
      <c r="J18" s="26"/>
      <c r="K18" s="27"/>
      <c r="L18" s="28"/>
      <c r="M18" s="29"/>
      <c r="N18" s="28"/>
      <c r="O18" s="29"/>
      <c r="P18" s="30"/>
      <c r="Q18" s="31"/>
      <c r="R18" s="32"/>
      <c r="S18" s="33"/>
      <c r="T18" s="32"/>
      <c r="U18" s="33"/>
    </row>
    <row r="19" spans="1:21" s="34" customFormat="1" x14ac:dyDescent="0.2">
      <c r="A19" s="37" t="s">
        <v>81</v>
      </c>
      <c r="B19" s="24">
        <v>2.6</v>
      </c>
      <c r="C19" s="25">
        <v>122</v>
      </c>
      <c r="D19" s="28">
        <v>6</v>
      </c>
      <c r="E19" s="29">
        <v>296</v>
      </c>
      <c r="F19" s="28">
        <v>10</v>
      </c>
      <c r="G19" s="29">
        <v>454</v>
      </c>
      <c r="H19" s="28">
        <v>18</v>
      </c>
      <c r="I19" s="29">
        <v>1014</v>
      </c>
      <c r="J19" s="28">
        <v>29.01</v>
      </c>
      <c r="K19" s="29">
        <v>1553</v>
      </c>
      <c r="L19" s="28">
        <v>35.411099999999998</v>
      </c>
      <c r="M19" s="29">
        <v>1881.64</v>
      </c>
      <c r="N19" s="28">
        <v>54.89</v>
      </c>
      <c r="O19" s="29">
        <v>2431</v>
      </c>
      <c r="P19" s="34">
        <v>86.23</v>
      </c>
      <c r="Q19" s="25">
        <v>4443</v>
      </c>
      <c r="R19" s="34">
        <v>93.78</v>
      </c>
      <c r="S19" s="25">
        <v>4461</v>
      </c>
      <c r="T19" s="34">
        <v>97.06</v>
      </c>
      <c r="U19" s="25">
        <v>5428</v>
      </c>
    </row>
    <row r="20" spans="1:21" s="34" customFormat="1" x14ac:dyDescent="0.2">
      <c r="A20" s="37" t="s">
        <v>82</v>
      </c>
      <c r="B20" s="24">
        <v>0</v>
      </c>
      <c r="C20" s="25">
        <v>0</v>
      </c>
      <c r="D20" s="28">
        <v>0</v>
      </c>
      <c r="E20" s="29">
        <v>0</v>
      </c>
      <c r="F20" s="28">
        <v>219</v>
      </c>
      <c r="G20" s="29">
        <v>16873</v>
      </c>
      <c r="H20" s="28">
        <v>360</v>
      </c>
      <c r="I20" s="29">
        <v>24472</v>
      </c>
      <c r="J20" s="28">
        <v>392.59</v>
      </c>
      <c r="K20" s="29">
        <v>25546</v>
      </c>
      <c r="L20" s="28">
        <v>430.14049999999997</v>
      </c>
      <c r="M20" s="29">
        <v>28957.41</v>
      </c>
      <c r="N20" s="28">
        <v>447.75</v>
      </c>
      <c r="O20" s="29">
        <v>31969</v>
      </c>
      <c r="P20" s="34">
        <v>493.65</v>
      </c>
      <c r="Q20" s="25">
        <v>35781</v>
      </c>
      <c r="R20" s="34">
        <v>373.58</v>
      </c>
      <c r="S20" s="25">
        <v>28355</v>
      </c>
      <c r="T20" s="34">
        <v>417.46</v>
      </c>
      <c r="U20" s="25">
        <v>35094</v>
      </c>
    </row>
    <row r="21" spans="1:21" s="34" customFormat="1" x14ac:dyDescent="0.2">
      <c r="A21" s="37" t="s">
        <v>83</v>
      </c>
      <c r="B21" s="24">
        <v>123</v>
      </c>
      <c r="C21" s="25">
        <v>7946</v>
      </c>
      <c r="D21" s="28">
        <v>131</v>
      </c>
      <c r="E21" s="29">
        <v>8360</v>
      </c>
      <c r="F21" s="28">
        <v>122</v>
      </c>
      <c r="G21" s="29">
        <v>6942</v>
      </c>
      <c r="H21" s="28">
        <v>121</v>
      </c>
      <c r="I21" s="29">
        <v>6696</v>
      </c>
      <c r="J21" s="28">
        <v>142.21</v>
      </c>
      <c r="K21" s="29">
        <v>7262</v>
      </c>
      <c r="L21" s="28">
        <v>254.71029999999999</v>
      </c>
      <c r="M21" s="29">
        <v>13492.68</v>
      </c>
      <c r="N21" s="28">
        <v>423.96</v>
      </c>
      <c r="O21" s="29">
        <v>23089</v>
      </c>
      <c r="P21" s="34">
        <v>512</v>
      </c>
      <c r="Q21" s="25">
        <v>30270</v>
      </c>
      <c r="R21" s="34">
        <v>518.5</v>
      </c>
      <c r="S21" s="25">
        <v>30987</v>
      </c>
      <c r="T21" s="34">
        <v>563.29999999999995</v>
      </c>
      <c r="U21" s="25">
        <v>31797</v>
      </c>
    </row>
    <row r="22" spans="1:21" s="34" customFormat="1" x14ac:dyDescent="0.2">
      <c r="A22" s="37" t="s">
        <v>84</v>
      </c>
      <c r="B22" s="24">
        <v>0</v>
      </c>
      <c r="C22" s="25">
        <v>0</v>
      </c>
      <c r="D22" s="28">
        <v>0</v>
      </c>
      <c r="E22" s="29">
        <v>0</v>
      </c>
      <c r="F22" s="28">
        <v>0</v>
      </c>
      <c r="G22" s="29">
        <v>0</v>
      </c>
      <c r="H22" s="28">
        <v>0</v>
      </c>
      <c r="I22" s="29">
        <v>0</v>
      </c>
      <c r="J22" s="28">
        <v>0</v>
      </c>
      <c r="K22" s="29">
        <v>0</v>
      </c>
      <c r="L22" s="28">
        <v>0.37</v>
      </c>
      <c r="M22" s="29">
        <v>12.18</v>
      </c>
      <c r="N22" s="28">
        <v>9.98</v>
      </c>
      <c r="O22" s="29">
        <v>259</v>
      </c>
      <c r="P22" s="34">
        <v>21.33</v>
      </c>
      <c r="Q22" s="25">
        <v>1184</v>
      </c>
      <c r="R22" s="34">
        <v>17.68</v>
      </c>
      <c r="S22" s="25">
        <v>1476</v>
      </c>
      <c r="T22" s="34">
        <v>20.94</v>
      </c>
      <c r="U22" s="25">
        <v>1732</v>
      </c>
    </row>
    <row r="23" spans="1:21" s="34" customFormat="1" x14ac:dyDescent="0.2">
      <c r="A23" s="37" t="s">
        <v>85</v>
      </c>
      <c r="B23" s="24">
        <v>8.1</v>
      </c>
      <c r="C23" s="25">
        <v>232</v>
      </c>
      <c r="D23" s="28">
        <v>15</v>
      </c>
      <c r="E23" s="29">
        <v>631</v>
      </c>
      <c r="F23" s="28">
        <v>35</v>
      </c>
      <c r="G23" s="29">
        <v>1903</v>
      </c>
      <c r="H23" s="28">
        <v>56</v>
      </c>
      <c r="I23" s="29">
        <v>3298</v>
      </c>
      <c r="J23" s="28">
        <v>67.650000000000006</v>
      </c>
      <c r="K23" s="29">
        <v>4266</v>
      </c>
      <c r="L23" s="28">
        <v>74.603200000000001</v>
      </c>
      <c r="M23" s="29">
        <v>5360.94</v>
      </c>
      <c r="N23" s="28">
        <v>114.38</v>
      </c>
      <c r="O23" s="29">
        <v>7765</v>
      </c>
      <c r="P23" s="34">
        <v>142.41999999999999</v>
      </c>
      <c r="Q23" s="25">
        <v>10442</v>
      </c>
      <c r="R23" s="34">
        <v>83.2</v>
      </c>
      <c r="S23" s="25">
        <v>8778</v>
      </c>
      <c r="T23" s="34">
        <v>71.48</v>
      </c>
      <c r="U23" s="25">
        <v>6821</v>
      </c>
    </row>
    <row r="24" spans="1:21" s="34" customFormat="1" x14ac:dyDescent="0.2">
      <c r="A24" s="37" t="s">
        <v>86</v>
      </c>
      <c r="B24" s="24">
        <v>54.7</v>
      </c>
      <c r="C24" s="25">
        <v>3546</v>
      </c>
      <c r="D24" s="28">
        <v>50</v>
      </c>
      <c r="E24" s="29">
        <v>2852</v>
      </c>
      <c r="F24" s="28">
        <v>42</v>
      </c>
      <c r="G24" s="29">
        <v>2790</v>
      </c>
      <c r="H24" s="28">
        <v>42</v>
      </c>
      <c r="I24" s="29">
        <v>2752</v>
      </c>
      <c r="J24" s="28">
        <v>42.57</v>
      </c>
      <c r="K24" s="29">
        <v>2696</v>
      </c>
      <c r="L24" s="28">
        <v>31.975899999999999</v>
      </c>
      <c r="M24" s="29">
        <v>1547.78</v>
      </c>
      <c r="N24" s="28">
        <v>30.83</v>
      </c>
      <c r="O24" s="29">
        <v>1568</v>
      </c>
      <c r="P24" s="34">
        <v>36.72</v>
      </c>
      <c r="Q24" s="25">
        <v>2092</v>
      </c>
      <c r="R24" s="34">
        <v>19.09</v>
      </c>
      <c r="S24" s="25">
        <v>2371</v>
      </c>
      <c r="T24" s="34">
        <v>19.41</v>
      </c>
      <c r="U24" s="25">
        <v>2818</v>
      </c>
    </row>
    <row r="25" spans="1:21" s="34" customFormat="1" x14ac:dyDescent="0.2">
      <c r="A25" s="37" t="s">
        <v>87</v>
      </c>
      <c r="B25" s="24">
        <v>121.7</v>
      </c>
      <c r="C25" s="25">
        <v>9249</v>
      </c>
      <c r="D25" s="28">
        <v>145</v>
      </c>
      <c r="E25" s="29">
        <v>10942</v>
      </c>
      <c r="F25" s="28">
        <v>189</v>
      </c>
      <c r="G25" s="29">
        <v>14895</v>
      </c>
      <c r="H25" s="28">
        <v>210</v>
      </c>
      <c r="I25" s="29">
        <v>15972</v>
      </c>
      <c r="J25" s="28">
        <v>249.07</v>
      </c>
      <c r="K25" s="29">
        <v>18526</v>
      </c>
      <c r="L25" s="28">
        <v>354.89060000000001</v>
      </c>
      <c r="M25" s="29">
        <v>27455.02</v>
      </c>
      <c r="N25" s="28">
        <v>548.71</v>
      </c>
      <c r="O25" s="29">
        <v>39752</v>
      </c>
      <c r="P25" s="34">
        <v>601.4</v>
      </c>
      <c r="Q25" s="25">
        <v>46727</v>
      </c>
      <c r="R25" s="34">
        <v>479.98</v>
      </c>
      <c r="S25" s="25">
        <v>29186</v>
      </c>
      <c r="T25" s="34">
        <v>498.2</v>
      </c>
      <c r="U25" s="25">
        <v>51110</v>
      </c>
    </row>
    <row r="26" spans="1:21" s="34" customFormat="1" x14ac:dyDescent="0.2">
      <c r="A26" s="37" t="s">
        <v>88</v>
      </c>
      <c r="B26" s="24">
        <v>1.5</v>
      </c>
      <c r="C26" s="25">
        <v>102</v>
      </c>
      <c r="D26" s="28">
        <v>1.5</v>
      </c>
      <c r="E26" s="29">
        <v>106</v>
      </c>
      <c r="F26" s="28">
        <v>6</v>
      </c>
      <c r="G26" s="29">
        <v>332</v>
      </c>
      <c r="H26" s="28">
        <v>42</v>
      </c>
      <c r="I26" s="29">
        <v>2287</v>
      </c>
      <c r="J26" s="28">
        <v>56.57</v>
      </c>
      <c r="K26" s="29">
        <v>3483</v>
      </c>
      <c r="L26" s="28">
        <v>114.5457</v>
      </c>
      <c r="M26" s="29">
        <v>5706.64</v>
      </c>
      <c r="N26" s="28">
        <v>234.28</v>
      </c>
      <c r="O26" s="29">
        <v>13281</v>
      </c>
      <c r="P26" s="34">
        <v>300.19</v>
      </c>
      <c r="Q26" s="25">
        <v>17936</v>
      </c>
      <c r="R26" s="34">
        <v>185.66</v>
      </c>
      <c r="S26" s="25">
        <v>19779</v>
      </c>
      <c r="T26" s="34">
        <v>226.43</v>
      </c>
      <c r="U26" s="25">
        <v>24176</v>
      </c>
    </row>
    <row r="27" spans="1:21" s="34" customFormat="1" x14ac:dyDescent="0.2">
      <c r="A27" s="37" t="s">
        <v>89</v>
      </c>
      <c r="B27" s="24">
        <v>4.8</v>
      </c>
      <c r="C27" s="25">
        <v>252</v>
      </c>
      <c r="D27" s="28">
        <v>7</v>
      </c>
      <c r="E27" s="29">
        <v>318</v>
      </c>
      <c r="F27" s="28">
        <v>8</v>
      </c>
      <c r="G27" s="29">
        <v>419</v>
      </c>
      <c r="H27" s="28">
        <v>9</v>
      </c>
      <c r="I27" s="29">
        <v>386</v>
      </c>
      <c r="J27" s="28">
        <v>8.26</v>
      </c>
      <c r="K27" s="29">
        <v>316</v>
      </c>
      <c r="L27" s="28">
        <v>5.5195999999999996</v>
      </c>
      <c r="M27" s="29">
        <v>207.59</v>
      </c>
      <c r="N27" s="28">
        <v>3.72</v>
      </c>
      <c r="O27" s="29">
        <v>197</v>
      </c>
      <c r="P27" s="34">
        <v>2.75</v>
      </c>
      <c r="Q27" s="25">
        <v>184</v>
      </c>
      <c r="R27" s="34">
        <v>0.7</v>
      </c>
      <c r="S27" s="25">
        <v>52</v>
      </c>
      <c r="T27" s="34">
        <v>0.4</v>
      </c>
      <c r="U27" s="25">
        <v>137</v>
      </c>
    </row>
    <row r="28" spans="1:21" s="34" customFormat="1" x14ac:dyDescent="0.2">
      <c r="A28" s="37" t="s">
        <v>90</v>
      </c>
      <c r="B28" s="24">
        <v>380.9</v>
      </c>
      <c r="C28" s="25">
        <v>24291</v>
      </c>
      <c r="D28" s="28">
        <v>461</v>
      </c>
      <c r="E28" s="29">
        <v>29804</v>
      </c>
      <c r="F28" s="28">
        <v>344</v>
      </c>
      <c r="G28" s="29">
        <v>23259</v>
      </c>
      <c r="H28" s="28">
        <v>430</v>
      </c>
      <c r="I28" s="29">
        <v>29010</v>
      </c>
      <c r="J28" s="28">
        <v>439.22</v>
      </c>
      <c r="K28" s="29">
        <v>31747</v>
      </c>
      <c r="L28" s="28">
        <v>414.17559999999997</v>
      </c>
      <c r="M28" s="29">
        <v>28055.439999999999</v>
      </c>
      <c r="N28" s="28">
        <v>389.28</v>
      </c>
      <c r="O28" s="29">
        <v>26197</v>
      </c>
      <c r="P28" s="34">
        <v>427.17</v>
      </c>
      <c r="Q28" s="25">
        <v>29861</v>
      </c>
      <c r="R28" s="34">
        <v>234.36</v>
      </c>
      <c r="S28" s="25">
        <v>27606</v>
      </c>
      <c r="T28" s="34">
        <v>259.58999999999997</v>
      </c>
      <c r="U28" s="25">
        <v>30659</v>
      </c>
    </row>
    <row r="29" spans="1:21" s="34" customFormat="1" x14ac:dyDescent="0.2">
      <c r="A29" s="37" t="s">
        <v>91</v>
      </c>
      <c r="B29" s="24">
        <v>7.1</v>
      </c>
      <c r="C29" s="25">
        <v>533</v>
      </c>
      <c r="D29" s="28">
        <v>6</v>
      </c>
      <c r="E29" s="29">
        <v>399</v>
      </c>
      <c r="F29" s="28">
        <v>5</v>
      </c>
      <c r="G29" s="29">
        <v>374</v>
      </c>
      <c r="H29" s="28">
        <v>5</v>
      </c>
      <c r="I29" s="29">
        <v>328</v>
      </c>
      <c r="J29" s="28">
        <v>2.82</v>
      </c>
      <c r="K29" s="29">
        <v>136</v>
      </c>
      <c r="L29" s="28">
        <v>1.3479000000000001</v>
      </c>
      <c r="M29" s="29">
        <v>46.14</v>
      </c>
      <c r="N29" s="28">
        <v>0.35</v>
      </c>
      <c r="O29" s="29">
        <v>26</v>
      </c>
      <c r="P29" s="34">
        <v>0.23</v>
      </c>
      <c r="Q29" s="25">
        <v>16</v>
      </c>
      <c r="R29" s="34">
        <v>0</v>
      </c>
      <c r="S29" s="25">
        <v>0</v>
      </c>
      <c r="T29" s="34">
        <v>0</v>
      </c>
      <c r="U29" s="25">
        <v>0</v>
      </c>
    </row>
    <row r="30" spans="1:21" s="34" customFormat="1" x14ac:dyDescent="0.2">
      <c r="A30" s="37" t="s">
        <v>92</v>
      </c>
      <c r="B30" s="24">
        <v>210.9</v>
      </c>
      <c r="C30" s="25">
        <v>13555</v>
      </c>
      <c r="D30" s="28">
        <v>215</v>
      </c>
      <c r="E30" s="29">
        <v>13764</v>
      </c>
      <c r="F30" s="28">
        <v>218</v>
      </c>
      <c r="G30" s="29">
        <v>11576</v>
      </c>
      <c r="H30" s="28">
        <v>242</v>
      </c>
      <c r="I30" s="29">
        <v>13156</v>
      </c>
      <c r="J30" s="28">
        <v>252.23</v>
      </c>
      <c r="K30" s="29">
        <v>12358</v>
      </c>
      <c r="L30" s="28">
        <v>290.59530000000001</v>
      </c>
      <c r="M30" s="29">
        <v>12594.84</v>
      </c>
      <c r="N30" s="28">
        <v>327.24</v>
      </c>
      <c r="O30" s="29">
        <v>16896</v>
      </c>
      <c r="P30" s="34">
        <v>385.73</v>
      </c>
      <c r="Q30" s="25">
        <v>19907</v>
      </c>
      <c r="R30" s="34">
        <v>447.06</v>
      </c>
      <c r="S30" s="25">
        <v>21193</v>
      </c>
      <c r="T30" s="34">
        <v>531.5</v>
      </c>
      <c r="U30" s="25">
        <v>28235</v>
      </c>
    </row>
    <row r="31" spans="1:21" s="34" customFormat="1" x14ac:dyDescent="0.2">
      <c r="A31" s="37" t="s">
        <v>93</v>
      </c>
      <c r="B31" s="24">
        <v>23.7</v>
      </c>
      <c r="C31" s="25">
        <v>1623</v>
      </c>
      <c r="D31" s="28">
        <v>31</v>
      </c>
      <c r="E31" s="29">
        <v>2167</v>
      </c>
      <c r="F31" s="28">
        <v>38</v>
      </c>
      <c r="G31" s="29">
        <v>2375</v>
      </c>
      <c r="H31" s="28">
        <v>70</v>
      </c>
      <c r="I31" s="29">
        <v>3983</v>
      </c>
      <c r="J31" s="28">
        <v>53.17</v>
      </c>
      <c r="K31" s="29">
        <v>2963</v>
      </c>
      <c r="L31" s="28">
        <v>78.035799999999995</v>
      </c>
      <c r="M31" s="29">
        <v>3280.79</v>
      </c>
      <c r="N31" s="28">
        <v>58.98</v>
      </c>
      <c r="O31" s="29">
        <v>3216.19</v>
      </c>
      <c r="P31" s="34">
        <v>0</v>
      </c>
      <c r="Q31" s="25">
        <v>2037</v>
      </c>
      <c r="R31" s="34">
        <v>0</v>
      </c>
      <c r="S31" s="25">
        <v>0</v>
      </c>
      <c r="T31" s="34">
        <v>0</v>
      </c>
      <c r="U31" s="25">
        <v>0</v>
      </c>
    </row>
    <row r="32" spans="1:21" s="34" customFormat="1" x14ac:dyDescent="0.2">
      <c r="A32" s="37" t="s">
        <v>94</v>
      </c>
      <c r="B32" s="24">
        <v>0</v>
      </c>
      <c r="C32" s="25">
        <v>0</v>
      </c>
      <c r="D32" s="28">
        <v>0</v>
      </c>
      <c r="E32" s="29">
        <v>0</v>
      </c>
      <c r="F32" s="28">
        <v>0</v>
      </c>
      <c r="G32" s="29">
        <v>0</v>
      </c>
      <c r="H32" s="28">
        <v>0</v>
      </c>
      <c r="I32" s="29">
        <v>0</v>
      </c>
      <c r="J32" s="28">
        <v>0</v>
      </c>
      <c r="K32" s="29">
        <v>0</v>
      </c>
      <c r="L32" s="28">
        <v>0</v>
      </c>
      <c r="M32" s="29">
        <v>0</v>
      </c>
      <c r="N32" s="28">
        <v>4.8</v>
      </c>
      <c r="O32" s="29">
        <v>147.05000000000001</v>
      </c>
      <c r="P32" s="34">
        <v>46.059199999999997</v>
      </c>
      <c r="Q32" s="25">
        <v>1087</v>
      </c>
      <c r="R32" s="34">
        <v>0</v>
      </c>
      <c r="S32" s="25">
        <v>0</v>
      </c>
      <c r="T32" s="34">
        <v>0</v>
      </c>
      <c r="U32" s="25">
        <v>0</v>
      </c>
    </row>
    <row r="33" spans="1:21" s="34" customFormat="1" x14ac:dyDescent="0.2">
      <c r="A33" s="37" t="s">
        <v>95</v>
      </c>
      <c r="B33" s="24">
        <v>0</v>
      </c>
      <c r="C33" s="25">
        <v>0</v>
      </c>
      <c r="D33" s="28">
        <v>0</v>
      </c>
      <c r="E33" s="29">
        <v>0</v>
      </c>
      <c r="F33" s="28">
        <v>0</v>
      </c>
      <c r="G33" s="29">
        <v>0</v>
      </c>
      <c r="H33" s="28">
        <v>0</v>
      </c>
      <c r="I33" s="29">
        <v>0</v>
      </c>
      <c r="J33" s="28">
        <v>49.6</v>
      </c>
      <c r="K33" s="29">
        <v>2489</v>
      </c>
      <c r="L33" s="28">
        <v>105.5706</v>
      </c>
      <c r="M33" s="29">
        <v>5142.57</v>
      </c>
      <c r="N33" s="28">
        <v>112.41</v>
      </c>
      <c r="O33" s="29">
        <v>4487.2299999999996</v>
      </c>
      <c r="P33" s="34">
        <v>115.563</v>
      </c>
      <c r="Q33" s="25">
        <v>4454</v>
      </c>
      <c r="R33" s="34">
        <v>156.88999999999999</v>
      </c>
      <c r="S33" s="25">
        <v>6744</v>
      </c>
      <c r="T33" s="34">
        <v>164.09</v>
      </c>
      <c r="U33" s="25">
        <v>6964</v>
      </c>
    </row>
    <row r="34" spans="1:21" s="34" customFormat="1" x14ac:dyDescent="0.2">
      <c r="A34" s="37" t="s">
        <v>96</v>
      </c>
      <c r="B34" s="24">
        <v>368.8</v>
      </c>
      <c r="C34" s="25">
        <v>26193</v>
      </c>
      <c r="D34" s="28">
        <v>362</v>
      </c>
      <c r="E34" s="29">
        <v>28559</v>
      </c>
      <c r="F34" s="28">
        <v>304</v>
      </c>
      <c r="G34" s="29">
        <v>22719</v>
      </c>
      <c r="H34" s="28">
        <v>287</v>
      </c>
      <c r="I34" s="29">
        <v>20691</v>
      </c>
      <c r="J34" s="28">
        <v>255.91</v>
      </c>
      <c r="K34" s="29">
        <v>19004</v>
      </c>
      <c r="L34" s="28">
        <v>316.87150000000003</v>
      </c>
      <c r="M34" s="29">
        <v>20283.09</v>
      </c>
      <c r="N34" s="28">
        <v>410.67</v>
      </c>
      <c r="O34" s="29">
        <v>22913</v>
      </c>
      <c r="P34" s="34">
        <v>443.81</v>
      </c>
      <c r="Q34" s="25">
        <v>30115</v>
      </c>
      <c r="R34" s="34">
        <v>476.58</v>
      </c>
      <c r="S34" s="25">
        <v>32280</v>
      </c>
      <c r="T34" s="34">
        <v>530.73</v>
      </c>
      <c r="U34" s="25">
        <v>34824</v>
      </c>
    </row>
    <row r="35" spans="1:21" s="34" customFormat="1" x14ac:dyDescent="0.2">
      <c r="A35" s="37" t="s">
        <v>97</v>
      </c>
      <c r="B35" s="24">
        <v>9.8000000000000007</v>
      </c>
      <c r="C35" s="25">
        <v>454</v>
      </c>
      <c r="D35" s="28">
        <v>8</v>
      </c>
      <c r="E35" s="29">
        <v>468</v>
      </c>
      <c r="F35" s="28">
        <v>5</v>
      </c>
      <c r="G35" s="29">
        <v>233</v>
      </c>
      <c r="H35" s="28">
        <v>5</v>
      </c>
      <c r="I35" s="29">
        <v>186</v>
      </c>
      <c r="J35" s="28">
        <v>4.6399999999999997</v>
      </c>
      <c r="K35" s="29">
        <v>262</v>
      </c>
      <c r="L35" s="28">
        <v>1.7096</v>
      </c>
      <c r="M35" s="29">
        <v>75.87</v>
      </c>
      <c r="N35" s="28">
        <v>0.94</v>
      </c>
      <c r="O35" s="29">
        <v>28</v>
      </c>
      <c r="P35" s="34">
        <v>0.97</v>
      </c>
      <c r="Q35" s="25">
        <v>33</v>
      </c>
      <c r="R35" s="34">
        <v>0.24</v>
      </c>
      <c r="S35" s="25">
        <v>5</v>
      </c>
      <c r="T35" s="34">
        <v>0.14000000000000001</v>
      </c>
      <c r="U35" s="25">
        <v>0</v>
      </c>
    </row>
    <row r="36" spans="1:21" s="34" customFormat="1" x14ac:dyDescent="0.2">
      <c r="A36" s="37" t="s">
        <v>98</v>
      </c>
      <c r="B36" s="24">
        <v>78.599999999999994</v>
      </c>
      <c r="C36" s="25">
        <v>3839</v>
      </c>
      <c r="D36" s="28">
        <v>60</v>
      </c>
      <c r="E36" s="29">
        <v>2618</v>
      </c>
      <c r="F36" s="28">
        <v>35</v>
      </c>
      <c r="G36" s="29">
        <v>2290</v>
      </c>
      <c r="H36" s="28">
        <v>35</v>
      </c>
      <c r="I36" s="29">
        <v>2266</v>
      </c>
      <c r="J36" s="28">
        <v>78.47</v>
      </c>
      <c r="K36" s="29">
        <v>4173</v>
      </c>
      <c r="L36" s="28">
        <v>204.77199999999999</v>
      </c>
      <c r="M36" s="29">
        <v>11375.6</v>
      </c>
      <c r="N36" s="28">
        <v>215.68</v>
      </c>
      <c r="O36" s="29">
        <v>11281</v>
      </c>
      <c r="P36" s="34">
        <v>188.76</v>
      </c>
      <c r="Q36" s="25">
        <v>11358</v>
      </c>
      <c r="R36" s="34">
        <v>190.63</v>
      </c>
      <c r="S36" s="25">
        <v>10332</v>
      </c>
      <c r="T36" s="34">
        <v>195.28</v>
      </c>
      <c r="U36" s="25">
        <v>9372</v>
      </c>
    </row>
    <row r="37" spans="1:21" s="34" customFormat="1" x14ac:dyDescent="0.2">
      <c r="A37" s="37" t="s">
        <v>99</v>
      </c>
      <c r="B37" s="24">
        <v>1.1000000000000001</v>
      </c>
      <c r="C37" s="25">
        <v>36</v>
      </c>
      <c r="D37" s="28">
        <v>2</v>
      </c>
      <c r="E37" s="29">
        <v>49</v>
      </c>
      <c r="F37" s="28">
        <v>4</v>
      </c>
      <c r="G37" s="29">
        <v>83</v>
      </c>
      <c r="H37" s="28">
        <v>8</v>
      </c>
      <c r="I37" s="29">
        <v>180</v>
      </c>
      <c r="J37" s="28">
        <v>8.99</v>
      </c>
      <c r="K37" s="29">
        <v>222</v>
      </c>
      <c r="L37" s="28">
        <v>10.231999999999999</v>
      </c>
      <c r="M37" s="29">
        <v>273.11</v>
      </c>
      <c r="N37" s="28">
        <v>12.77</v>
      </c>
      <c r="O37" s="29">
        <v>335</v>
      </c>
      <c r="P37" s="34">
        <v>15.42</v>
      </c>
      <c r="Q37" s="25">
        <v>424</v>
      </c>
      <c r="R37" s="34">
        <v>9.67</v>
      </c>
      <c r="S37" s="25">
        <v>254</v>
      </c>
      <c r="T37" s="34">
        <v>6.99</v>
      </c>
      <c r="U37" s="25">
        <v>151</v>
      </c>
    </row>
    <row r="38" spans="1:21" s="34" customFormat="1" x14ac:dyDescent="0.2">
      <c r="A38" s="37" t="s">
        <v>100</v>
      </c>
      <c r="B38" s="24">
        <v>238.2</v>
      </c>
      <c r="C38" s="25">
        <v>10779</v>
      </c>
      <c r="D38" s="28">
        <v>508</v>
      </c>
      <c r="E38" s="29">
        <v>43466</v>
      </c>
      <c r="F38" s="28">
        <v>717</v>
      </c>
      <c r="G38" s="29">
        <v>51627</v>
      </c>
      <c r="H38" s="28">
        <v>850</v>
      </c>
      <c r="I38" s="29">
        <v>55069</v>
      </c>
      <c r="J38" s="28">
        <v>786.96</v>
      </c>
      <c r="K38" s="29">
        <v>62610</v>
      </c>
      <c r="L38" s="28">
        <v>589.88149999999996</v>
      </c>
      <c r="M38" s="29">
        <v>42598.63</v>
      </c>
      <c r="N38" s="28">
        <v>331.95</v>
      </c>
      <c r="O38" s="29">
        <v>22524</v>
      </c>
      <c r="P38" s="34">
        <v>223.92</v>
      </c>
      <c r="Q38" s="25">
        <v>16607</v>
      </c>
      <c r="R38" s="34">
        <v>30.35</v>
      </c>
      <c r="S38" s="25">
        <v>6745</v>
      </c>
      <c r="T38" s="34">
        <v>22.82</v>
      </c>
      <c r="U38" s="25">
        <v>3926</v>
      </c>
    </row>
    <row r="39" spans="1:21" s="34" customFormat="1" x14ac:dyDescent="0.2">
      <c r="A39" s="37" t="s">
        <v>101</v>
      </c>
      <c r="B39" s="24">
        <v>0</v>
      </c>
      <c r="C39" s="25">
        <v>0</v>
      </c>
      <c r="D39" s="28">
        <v>44</v>
      </c>
      <c r="E39" s="29">
        <v>3798</v>
      </c>
      <c r="F39" s="28">
        <v>50</v>
      </c>
      <c r="G39" s="29">
        <v>4521</v>
      </c>
      <c r="H39" s="28">
        <v>48</v>
      </c>
      <c r="I39" s="29">
        <v>4065</v>
      </c>
      <c r="J39" s="28">
        <v>42.04</v>
      </c>
      <c r="K39" s="29">
        <v>3492</v>
      </c>
      <c r="L39" s="28">
        <v>29.314</v>
      </c>
      <c r="M39" s="29">
        <v>2091.86</v>
      </c>
      <c r="N39" s="28">
        <v>19.47</v>
      </c>
      <c r="O39" s="29">
        <v>1433</v>
      </c>
      <c r="P39" s="34">
        <v>18.079999999999998</v>
      </c>
      <c r="Q39" s="25">
        <v>1462</v>
      </c>
      <c r="R39" s="34">
        <v>0.64</v>
      </c>
      <c r="S39" s="25">
        <v>765</v>
      </c>
      <c r="T39" s="34">
        <v>0.47</v>
      </c>
      <c r="U39" s="25">
        <v>528</v>
      </c>
    </row>
    <row r="40" spans="1:21" s="43" customFormat="1" x14ac:dyDescent="0.2">
      <c r="A40" s="38" t="s">
        <v>2</v>
      </c>
      <c r="B40" s="39">
        <f t="shared" ref="B40:I40" si="3">SUM(B19:B39)</f>
        <v>1635.4999999999998</v>
      </c>
      <c r="C40" s="40">
        <f t="shared" si="3"/>
        <v>102752</v>
      </c>
      <c r="D40" s="41">
        <f t="shared" si="3"/>
        <v>2052.5</v>
      </c>
      <c r="E40" s="42">
        <f t="shared" si="3"/>
        <v>148597</v>
      </c>
      <c r="F40" s="41">
        <f>SUM(F19:F39)</f>
        <v>2351</v>
      </c>
      <c r="G40" s="42">
        <f>SUM(G19:G39)</f>
        <v>163665</v>
      </c>
      <c r="H40" s="41">
        <f t="shared" si="3"/>
        <v>2838</v>
      </c>
      <c r="I40" s="42">
        <f t="shared" si="3"/>
        <v>185811</v>
      </c>
      <c r="J40" s="41">
        <f t="shared" ref="J40:O40" si="4">SUM(J19:J39)</f>
        <v>2961.98</v>
      </c>
      <c r="K40" s="42">
        <f t="shared" si="4"/>
        <v>203104</v>
      </c>
      <c r="L40" s="41">
        <f t="shared" si="4"/>
        <v>3344.6727000000001</v>
      </c>
      <c r="M40" s="42">
        <f t="shared" si="4"/>
        <v>210439.81999999995</v>
      </c>
      <c r="N40" s="41">
        <f t="shared" si="4"/>
        <v>3753.0399999999995</v>
      </c>
      <c r="O40" s="42">
        <f t="shared" si="4"/>
        <v>229794.47</v>
      </c>
      <c r="P40" s="39">
        <f t="shared" ref="P40:U40" si="5">SUM(P19:P39)</f>
        <v>4062.4022000000004</v>
      </c>
      <c r="Q40" s="40">
        <f t="shared" si="5"/>
        <v>266420</v>
      </c>
      <c r="R40" s="39">
        <f t="shared" si="5"/>
        <v>3318.5899999999997</v>
      </c>
      <c r="S40" s="40">
        <f t="shared" si="5"/>
        <v>231369</v>
      </c>
      <c r="T40" s="39">
        <f t="shared" si="5"/>
        <v>3626.2900000000004</v>
      </c>
      <c r="U40" s="40">
        <f t="shared" si="5"/>
        <v>273772</v>
      </c>
    </row>
    <row r="41" spans="1:21" x14ac:dyDescent="0.2">
      <c r="A41" s="1" t="s">
        <v>137</v>
      </c>
      <c r="B41" s="24"/>
      <c r="C41" s="25"/>
      <c r="D41" s="26"/>
      <c r="E41" s="27"/>
      <c r="F41" s="26"/>
      <c r="G41" s="27"/>
      <c r="H41" s="28"/>
      <c r="I41" s="29"/>
      <c r="J41" s="26"/>
      <c r="K41" s="27"/>
      <c r="M41" s="29"/>
      <c r="O41" s="29"/>
      <c r="P41" s="30"/>
      <c r="Q41" s="31"/>
      <c r="R41" s="32"/>
      <c r="S41" s="33"/>
      <c r="T41" s="32"/>
      <c r="U41" s="33"/>
    </row>
    <row r="42" spans="1:21" x14ac:dyDescent="0.2">
      <c r="A42" s="9" t="s">
        <v>102</v>
      </c>
      <c r="B42" s="24">
        <v>0</v>
      </c>
      <c r="C42" s="25">
        <v>0</v>
      </c>
      <c r="D42" s="28">
        <v>10</v>
      </c>
      <c r="E42" s="29">
        <v>799</v>
      </c>
      <c r="F42" s="28">
        <v>10</v>
      </c>
      <c r="G42" s="29">
        <v>680</v>
      </c>
      <c r="H42" s="28">
        <v>8</v>
      </c>
      <c r="I42" s="29">
        <v>684</v>
      </c>
      <c r="J42" s="28">
        <v>7.9</v>
      </c>
      <c r="K42" s="29">
        <v>672</v>
      </c>
      <c r="L42" s="28">
        <v>9.7750000000000004</v>
      </c>
      <c r="M42" s="29">
        <v>348.3</v>
      </c>
      <c r="N42" s="28">
        <v>8.92</v>
      </c>
      <c r="O42" s="29">
        <v>539</v>
      </c>
      <c r="P42" s="34">
        <v>0</v>
      </c>
      <c r="Q42" s="25">
        <v>20</v>
      </c>
      <c r="R42" s="34">
        <v>0</v>
      </c>
      <c r="S42" s="25">
        <v>20</v>
      </c>
      <c r="T42" s="34">
        <v>0</v>
      </c>
      <c r="U42" s="25">
        <v>42</v>
      </c>
    </row>
    <row r="43" spans="1:21" x14ac:dyDescent="0.2">
      <c r="A43" s="9" t="s">
        <v>103</v>
      </c>
      <c r="B43" s="24">
        <v>0</v>
      </c>
      <c r="C43" s="25">
        <v>0</v>
      </c>
      <c r="D43" s="28">
        <v>0</v>
      </c>
      <c r="E43" s="29">
        <v>0</v>
      </c>
      <c r="F43" s="28">
        <v>3</v>
      </c>
      <c r="G43" s="29">
        <v>214</v>
      </c>
      <c r="H43" s="28">
        <v>6</v>
      </c>
      <c r="I43" s="29">
        <v>429</v>
      </c>
      <c r="J43" s="28">
        <v>9.57</v>
      </c>
      <c r="K43" s="29">
        <v>693</v>
      </c>
      <c r="L43" s="28">
        <v>8.2327999999999992</v>
      </c>
      <c r="M43" s="29">
        <v>460.78</v>
      </c>
      <c r="N43" s="28">
        <v>14.67</v>
      </c>
      <c r="O43" s="29">
        <v>508</v>
      </c>
      <c r="P43" s="34">
        <v>28.83</v>
      </c>
      <c r="Q43" s="25">
        <v>1710</v>
      </c>
      <c r="R43" s="34">
        <v>178.41</v>
      </c>
      <c r="S43" s="25">
        <v>1689</v>
      </c>
      <c r="T43" s="34">
        <v>206.24</v>
      </c>
      <c r="U43" s="25">
        <v>2499</v>
      </c>
    </row>
    <row r="44" spans="1:21" x14ac:dyDescent="0.2">
      <c r="A44" s="9" t="s">
        <v>104</v>
      </c>
      <c r="B44" s="24">
        <v>1.4</v>
      </c>
      <c r="C44" s="25">
        <v>119</v>
      </c>
      <c r="D44" s="28">
        <v>1.5</v>
      </c>
      <c r="E44" s="29">
        <v>120</v>
      </c>
      <c r="F44" s="28">
        <v>3</v>
      </c>
      <c r="G44" s="29">
        <v>173</v>
      </c>
      <c r="H44" s="28">
        <v>4</v>
      </c>
      <c r="I44" s="29">
        <v>246</v>
      </c>
      <c r="J44" s="28">
        <v>4.24</v>
      </c>
      <c r="K44" s="29">
        <v>271</v>
      </c>
      <c r="L44" s="28">
        <v>4.4850000000000003</v>
      </c>
      <c r="M44" s="29">
        <v>92.33</v>
      </c>
      <c r="N44" s="28">
        <v>0.78</v>
      </c>
      <c r="O44" s="36">
        <v>0.84</v>
      </c>
      <c r="P44" s="34">
        <v>0.13</v>
      </c>
      <c r="Q44" s="25">
        <v>2.75</v>
      </c>
      <c r="R44" s="34">
        <v>32.200000000000003</v>
      </c>
      <c r="S44" s="25">
        <v>0</v>
      </c>
      <c r="T44" s="34">
        <v>23.77</v>
      </c>
      <c r="U44" s="25">
        <v>0</v>
      </c>
    </row>
    <row r="45" spans="1:21" x14ac:dyDescent="0.2">
      <c r="A45" s="9" t="s">
        <v>105</v>
      </c>
      <c r="B45" s="24">
        <v>2.1</v>
      </c>
      <c r="C45" s="25">
        <v>72</v>
      </c>
      <c r="D45" s="28">
        <v>1.5</v>
      </c>
      <c r="E45" s="29">
        <v>75</v>
      </c>
      <c r="F45" s="28">
        <v>1</v>
      </c>
      <c r="G45" s="29">
        <v>75</v>
      </c>
      <c r="H45" s="28">
        <v>1</v>
      </c>
      <c r="I45" s="29">
        <v>72</v>
      </c>
      <c r="J45" s="28">
        <v>0.94</v>
      </c>
      <c r="K45" s="29">
        <v>99</v>
      </c>
      <c r="L45" s="28">
        <v>0.22</v>
      </c>
      <c r="M45" s="29">
        <v>11.27</v>
      </c>
      <c r="N45" s="28">
        <v>0.12</v>
      </c>
      <c r="O45" s="29">
        <v>0</v>
      </c>
      <c r="P45" s="34">
        <v>0.13</v>
      </c>
      <c r="Q45" s="25">
        <v>7</v>
      </c>
      <c r="R45" s="34">
        <v>20.079999999999998</v>
      </c>
      <c r="S45" s="25">
        <v>227</v>
      </c>
      <c r="T45" s="34">
        <v>20.21</v>
      </c>
      <c r="U45" s="25">
        <v>8</v>
      </c>
    </row>
    <row r="46" spans="1:21" x14ac:dyDescent="0.2">
      <c r="A46" s="9" t="s">
        <v>106</v>
      </c>
      <c r="B46" s="24">
        <v>0</v>
      </c>
      <c r="C46" s="25">
        <v>0</v>
      </c>
      <c r="D46" s="28">
        <v>0</v>
      </c>
      <c r="E46" s="29">
        <v>0</v>
      </c>
      <c r="F46" s="28">
        <v>0</v>
      </c>
      <c r="G46" s="29">
        <v>0</v>
      </c>
      <c r="H46" s="28">
        <v>0</v>
      </c>
      <c r="I46" s="29">
        <v>0</v>
      </c>
      <c r="J46" s="28">
        <v>0</v>
      </c>
      <c r="K46" s="29">
        <v>0</v>
      </c>
      <c r="L46" s="28">
        <v>0</v>
      </c>
      <c r="M46" s="29">
        <v>0</v>
      </c>
      <c r="N46" s="28">
        <v>0.24</v>
      </c>
      <c r="O46" s="29">
        <v>0</v>
      </c>
      <c r="P46" s="34">
        <v>0.23</v>
      </c>
      <c r="Q46" s="25">
        <v>11</v>
      </c>
      <c r="R46" s="34">
        <v>140.85</v>
      </c>
      <c r="S46" s="25">
        <v>14</v>
      </c>
      <c r="T46" s="34">
        <v>156.65</v>
      </c>
      <c r="U46" s="25">
        <v>21</v>
      </c>
    </row>
    <row r="47" spans="1:21" x14ac:dyDescent="0.2">
      <c r="A47" s="9" t="s">
        <v>107</v>
      </c>
      <c r="B47" s="24">
        <v>9</v>
      </c>
      <c r="C47" s="25">
        <v>627</v>
      </c>
      <c r="D47" s="28">
        <v>9</v>
      </c>
      <c r="E47" s="29">
        <v>645</v>
      </c>
      <c r="F47" s="28">
        <v>11</v>
      </c>
      <c r="G47" s="29">
        <v>594</v>
      </c>
      <c r="H47" s="28">
        <v>20</v>
      </c>
      <c r="I47" s="29">
        <v>1134</v>
      </c>
      <c r="J47" s="28">
        <v>24.19</v>
      </c>
      <c r="K47" s="29">
        <v>1442</v>
      </c>
      <c r="L47" s="28">
        <v>36.553800000000003</v>
      </c>
      <c r="M47" s="29">
        <v>1748.71</v>
      </c>
      <c r="N47" s="28">
        <v>62.19</v>
      </c>
      <c r="O47" s="29">
        <v>2737</v>
      </c>
      <c r="P47" s="34">
        <v>71.13</v>
      </c>
      <c r="Q47" s="25">
        <v>3304</v>
      </c>
      <c r="R47" s="34">
        <v>234.18</v>
      </c>
      <c r="S47" s="25">
        <v>3333</v>
      </c>
      <c r="T47" s="34">
        <v>258.94</v>
      </c>
      <c r="U47" s="25">
        <v>4486</v>
      </c>
    </row>
    <row r="48" spans="1:21" x14ac:dyDescent="0.2">
      <c r="A48" s="9" t="s">
        <v>108</v>
      </c>
      <c r="B48" s="24">
        <v>1.3</v>
      </c>
      <c r="C48" s="25">
        <v>68</v>
      </c>
      <c r="D48" s="28">
        <v>1.3</v>
      </c>
      <c r="E48" s="29">
        <v>55</v>
      </c>
      <c r="F48" s="28">
        <v>0.4</v>
      </c>
      <c r="G48" s="29">
        <v>29</v>
      </c>
      <c r="H48" s="28">
        <v>0.4</v>
      </c>
      <c r="I48" s="29">
        <v>17</v>
      </c>
      <c r="J48" s="28">
        <v>0.25</v>
      </c>
      <c r="K48" s="29">
        <v>23</v>
      </c>
      <c r="L48" s="28">
        <v>0</v>
      </c>
      <c r="M48" s="29">
        <v>0</v>
      </c>
      <c r="N48" s="28">
        <v>0</v>
      </c>
      <c r="O48" s="29">
        <v>0</v>
      </c>
      <c r="P48" s="34">
        <v>0</v>
      </c>
      <c r="Q48" s="25">
        <v>0</v>
      </c>
      <c r="R48" s="34">
        <v>0.04</v>
      </c>
      <c r="S48" s="25">
        <v>0</v>
      </c>
      <c r="T48" s="34">
        <v>0</v>
      </c>
      <c r="U48" s="25">
        <v>0</v>
      </c>
    </row>
    <row r="49" spans="1:21" x14ac:dyDescent="0.2">
      <c r="A49" s="9" t="s">
        <v>109</v>
      </c>
      <c r="B49" s="24">
        <v>180.4</v>
      </c>
      <c r="C49" s="25">
        <v>7462</v>
      </c>
      <c r="D49" s="28">
        <v>139</v>
      </c>
      <c r="E49" s="29">
        <v>7938</v>
      </c>
      <c r="F49" s="28">
        <v>127</v>
      </c>
      <c r="G49" s="29">
        <v>8063</v>
      </c>
      <c r="H49" s="28">
        <v>100</v>
      </c>
      <c r="I49" s="29">
        <v>6756</v>
      </c>
      <c r="J49" s="28">
        <v>104.17</v>
      </c>
      <c r="K49" s="29">
        <v>6916</v>
      </c>
      <c r="L49" s="28">
        <v>95.387100000000004</v>
      </c>
      <c r="M49" s="29">
        <v>5375.46</v>
      </c>
      <c r="N49" s="28">
        <v>70.010000000000005</v>
      </c>
      <c r="O49" s="29">
        <v>3400</v>
      </c>
      <c r="P49" s="34">
        <v>76.62</v>
      </c>
      <c r="Q49" s="25">
        <v>4661</v>
      </c>
      <c r="R49" s="34">
        <v>312.17</v>
      </c>
      <c r="S49" s="25">
        <v>4392</v>
      </c>
      <c r="T49" s="34">
        <v>324.8</v>
      </c>
      <c r="U49" s="25">
        <v>4692</v>
      </c>
    </row>
    <row r="50" spans="1:21" x14ac:dyDescent="0.2">
      <c r="A50" s="9" t="s">
        <v>110</v>
      </c>
      <c r="B50" s="24">
        <v>8.9</v>
      </c>
      <c r="C50" s="25">
        <v>545</v>
      </c>
      <c r="D50" s="28">
        <v>9</v>
      </c>
      <c r="E50" s="29">
        <v>527</v>
      </c>
      <c r="F50" s="28">
        <v>9</v>
      </c>
      <c r="G50" s="29">
        <v>567</v>
      </c>
      <c r="H50" s="28">
        <v>8</v>
      </c>
      <c r="I50" s="29">
        <v>409</v>
      </c>
      <c r="J50" s="28">
        <v>6.5</v>
      </c>
      <c r="K50" s="29">
        <v>454</v>
      </c>
      <c r="L50" s="28">
        <v>4.0141</v>
      </c>
      <c r="M50" s="29">
        <v>89.81</v>
      </c>
      <c r="N50" s="28">
        <v>1.42</v>
      </c>
      <c r="O50" s="29">
        <v>20</v>
      </c>
      <c r="P50" s="34">
        <v>0</v>
      </c>
      <c r="Q50" s="25">
        <v>0</v>
      </c>
      <c r="R50" s="34">
        <v>0</v>
      </c>
      <c r="S50" s="25">
        <v>0</v>
      </c>
      <c r="T50" s="34">
        <v>0</v>
      </c>
      <c r="U50" s="25">
        <v>0</v>
      </c>
    </row>
    <row r="51" spans="1:21" s="48" customFormat="1" x14ac:dyDescent="0.2">
      <c r="A51" s="47" t="s">
        <v>2</v>
      </c>
      <c r="B51" s="39">
        <f t="shared" ref="B51:I51" si="6">SUM(B42:B50)</f>
        <v>203.10000000000002</v>
      </c>
      <c r="C51" s="40">
        <f t="shared" si="6"/>
        <v>8893</v>
      </c>
      <c r="D51" s="41">
        <f t="shared" si="6"/>
        <v>171.3</v>
      </c>
      <c r="E51" s="42">
        <f t="shared" si="6"/>
        <v>10159</v>
      </c>
      <c r="F51" s="41">
        <f>SUM(F42:F50)</f>
        <v>164.4</v>
      </c>
      <c r="G51" s="42">
        <f>SUM(G42:G50)</f>
        <v>10395</v>
      </c>
      <c r="H51" s="41">
        <f t="shared" si="6"/>
        <v>147.4</v>
      </c>
      <c r="I51" s="42">
        <f t="shared" si="6"/>
        <v>9747</v>
      </c>
      <c r="J51" s="41">
        <f t="shared" ref="J51:O51" si="7">SUM(J42:J50)</f>
        <v>157.76</v>
      </c>
      <c r="K51" s="42">
        <f t="shared" si="7"/>
        <v>10570</v>
      </c>
      <c r="L51" s="41">
        <f t="shared" si="7"/>
        <v>158.66780000000003</v>
      </c>
      <c r="M51" s="42">
        <f t="shared" si="7"/>
        <v>8126.6600000000008</v>
      </c>
      <c r="N51" s="41">
        <f t="shared" si="7"/>
        <v>158.35</v>
      </c>
      <c r="O51" s="42">
        <f t="shared" si="7"/>
        <v>7204.84</v>
      </c>
      <c r="P51" s="39">
        <f t="shared" ref="P51:U51" si="8">SUM(P42:P50)</f>
        <v>177.07</v>
      </c>
      <c r="Q51" s="40">
        <f t="shared" si="8"/>
        <v>9715.75</v>
      </c>
      <c r="R51" s="39">
        <f t="shared" si="8"/>
        <v>917.93000000000006</v>
      </c>
      <c r="S51" s="40">
        <f t="shared" si="8"/>
        <v>9675</v>
      </c>
      <c r="T51" s="39">
        <f t="shared" si="8"/>
        <v>990.6099999999999</v>
      </c>
      <c r="U51" s="40">
        <f t="shared" si="8"/>
        <v>11748</v>
      </c>
    </row>
    <row r="52" spans="1:21" hidden="1" x14ac:dyDescent="0.2">
      <c r="A52" s="9"/>
      <c r="B52" s="24"/>
      <c r="C52" s="25"/>
      <c r="D52" s="26"/>
      <c r="E52" s="27"/>
      <c r="F52" s="26"/>
      <c r="G52" s="27"/>
      <c r="H52" s="28"/>
      <c r="I52" s="29"/>
      <c r="J52" s="26"/>
      <c r="K52" s="27"/>
      <c r="M52" s="29"/>
      <c r="O52" s="29"/>
      <c r="P52" s="30"/>
      <c r="Q52" s="31"/>
      <c r="R52" s="32"/>
      <c r="S52" s="33"/>
      <c r="T52" s="32"/>
      <c r="U52" s="33"/>
    </row>
    <row r="53" spans="1:21" hidden="1" x14ac:dyDescent="0.2">
      <c r="A53" s="9"/>
      <c r="B53" s="24"/>
      <c r="C53" s="25"/>
      <c r="D53" s="26"/>
      <c r="E53" s="27"/>
      <c r="F53" s="26"/>
      <c r="G53" s="27"/>
      <c r="H53" s="28"/>
      <c r="I53" s="29"/>
      <c r="J53" s="26"/>
      <c r="K53" s="27"/>
      <c r="M53" s="29"/>
      <c r="O53" s="29"/>
      <c r="P53" s="30"/>
      <c r="Q53" s="31"/>
      <c r="R53" s="32"/>
      <c r="S53" s="33"/>
      <c r="T53" s="32"/>
      <c r="U53" s="33"/>
    </row>
    <row r="54" spans="1:21" hidden="1" x14ac:dyDescent="0.2">
      <c r="A54" s="9"/>
      <c r="B54" s="24"/>
      <c r="C54" s="25"/>
      <c r="D54" s="26"/>
      <c r="E54" s="27"/>
      <c r="F54" s="26"/>
      <c r="G54" s="27"/>
      <c r="H54" s="28"/>
      <c r="I54" s="29"/>
      <c r="J54" s="26"/>
      <c r="K54" s="27"/>
      <c r="M54" s="29"/>
      <c r="O54" s="29"/>
      <c r="P54" s="30"/>
      <c r="Q54" s="31"/>
      <c r="R54" s="32"/>
      <c r="S54" s="33"/>
      <c r="T54" s="32"/>
      <c r="U54" s="33"/>
    </row>
    <row r="55" spans="1:21" x14ac:dyDescent="0.2">
      <c r="A55" s="1" t="s">
        <v>139</v>
      </c>
      <c r="B55" s="24"/>
      <c r="C55" s="25"/>
      <c r="D55" s="49"/>
      <c r="E55" s="50"/>
      <c r="F55" s="26"/>
      <c r="G55" s="50"/>
      <c r="H55" s="28"/>
      <c r="I55" s="29"/>
      <c r="J55" s="26"/>
      <c r="K55" s="27"/>
      <c r="M55" s="29"/>
      <c r="O55" s="29"/>
      <c r="P55" s="30"/>
      <c r="Q55" s="31"/>
      <c r="R55" s="32"/>
      <c r="S55" s="33"/>
      <c r="T55" s="32"/>
      <c r="U55" s="33"/>
    </row>
    <row r="56" spans="1:21" x14ac:dyDescent="0.2">
      <c r="A56" s="9" t="s">
        <v>111</v>
      </c>
      <c r="B56" s="24">
        <v>0</v>
      </c>
      <c r="C56" s="25">
        <v>0</v>
      </c>
      <c r="D56" s="51">
        <v>0</v>
      </c>
      <c r="E56" s="52">
        <v>0</v>
      </c>
      <c r="F56" s="28">
        <v>0</v>
      </c>
      <c r="G56" s="52">
        <v>0</v>
      </c>
      <c r="H56" s="51">
        <v>0</v>
      </c>
      <c r="I56" s="52">
        <v>0</v>
      </c>
      <c r="J56" s="28">
        <v>0.26</v>
      </c>
      <c r="K56" s="29">
        <v>0</v>
      </c>
      <c r="L56" s="28">
        <v>1.1021000000000001</v>
      </c>
      <c r="M56" s="29">
        <v>33.6</v>
      </c>
      <c r="N56" s="28">
        <v>1.1000000000000001</v>
      </c>
      <c r="O56" s="29">
        <v>47</v>
      </c>
      <c r="P56" s="34">
        <v>1.1599999999999999</v>
      </c>
      <c r="Q56" s="25">
        <v>41</v>
      </c>
      <c r="R56" s="34">
        <v>1.44</v>
      </c>
      <c r="S56" s="25">
        <v>50</v>
      </c>
      <c r="T56" s="34">
        <v>2.4300000000000002</v>
      </c>
      <c r="U56" s="25">
        <v>39</v>
      </c>
    </row>
    <row r="57" spans="1:21" x14ac:dyDescent="0.2">
      <c r="A57" s="9" t="s">
        <v>112</v>
      </c>
      <c r="B57" s="24">
        <v>0</v>
      </c>
      <c r="C57" s="25">
        <v>0</v>
      </c>
      <c r="D57" s="51">
        <v>0</v>
      </c>
      <c r="E57" s="52">
        <v>0</v>
      </c>
      <c r="F57" s="28">
        <v>0</v>
      </c>
      <c r="G57" s="52">
        <v>0</v>
      </c>
      <c r="H57" s="51">
        <v>0</v>
      </c>
      <c r="I57" s="52">
        <v>0</v>
      </c>
      <c r="J57" s="28">
        <v>1</v>
      </c>
      <c r="K57" s="29">
        <v>40</v>
      </c>
      <c r="L57" s="28">
        <v>0.88580000000000003</v>
      </c>
      <c r="M57" s="29">
        <v>34.35</v>
      </c>
      <c r="N57" s="28">
        <v>1.27</v>
      </c>
      <c r="O57" s="29">
        <v>36</v>
      </c>
      <c r="P57" s="34">
        <v>1.37</v>
      </c>
      <c r="Q57" s="25">
        <v>43</v>
      </c>
      <c r="R57" s="34">
        <v>2.25</v>
      </c>
      <c r="S57" s="25">
        <v>47</v>
      </c>
      <c r="T57" s="34">
        <v>2.21</v>
      </c>
      <c r="U57" s="25">
        <v>40</v>
      </c>
    </row>
    <row r="58" spans="1:21" x14ac:dyDescent="0.2">
      <c r="A58" s="9" t="s">
        <v>113</v>
      </c>
      <c r="B58" s="24">
        <v>0</v>
      </c>
      <c r="C58" s="25">
        <v>0</v>
      </c>
      <c r="D58" s="51">
        <v>0</v>
      </c>
      <c r="E58" s="52">
        <v>0</v>
      </c>
      <c r="F58" s="28">
        <v>0</v>
      </c>
      <c r="G58" s="52">
        <v>0</v>
      </c>
      <c r="H58" s="51">
        <v>0</v>
      </c>
      <c r="I58" s="52">
        <v>0</v>
      </c>
      <c r="J58" s="28">
        <v>0.39</v>
      </c>
      <c r="K58" s="29">
        <v>9</v>
      </c>
      <c r="L58" s="28">
        <v>0.50190000000000001</v>
      </c>
      <c r="M58" s="29">
        <v>8.3699999999999992</v>
      </c>
      <c r="N58" s="28">
        <v>0.76</v>
      </c>
      <c r="O58" s="29">
        <v>24</v>
      </c>
      <c r="P58" s="34">
        <v>0.99</v>
      </c>
      <c r="Q58" s="25">
        <v>47</v>
      </c>
      <c r="R58" s="34">
        <v>1.49</v>
      </c>
      <c r="S58" s="25">
        <v>57</v>
      </c>
      <c r="T58" s="34">
        <v>1.59</v>
      </c>
      <c r="U58" s="25">
        <v>71</v>
      </c>
    </row>
    <row r="59" spans="1:21" x14ac:dyDescent="0.2">
      <c r="A59" s="9" t="s">
        <v>114</v>
      </c>
      <c r="B59" s="24">
        <v>0</v>
      </c>
      <c r="C59" s="25">
        <v>0</v>
      </c>
      <c r="D59" s="51">
        <v>0</v>
      </c>
      <c r="E59" s="52">
        <v>0</v>
      </c>
      <c r="F59" s="28">
        <v>0</v>
      </c>
      <c r="G59" s="52">
        <v>0</v>
      </c>
      <c r="H59" s="51">
        <v>0</v>
      </c>
      <c r="I59" s="52">
        <v>0</v>
      </c>
      <c r="J59" s="28">
        <v>1.04</v>
      </c>
      <c r="K59" s="29">
        <v>68</v>
      </c>
      <c r="L59" s="28">
        <v>0.9698</v>
      </c>
      <c r="M59" s="29">
        <v>29.98</v>
      </c>
      <c r="N59" s="28">
        <v>0.79</v>
      </c>
      <c r="O59" s="29">
        <v>15</v>
      </c>
      <c r="P59" s="34">
        <v>1.51</v>
      </c>
      <c r="Q59" s="25">
        <v>67</v>
      </c>
      <c r="R59" s="34">
        <v>2.4</v>
      </c>
      <c r="S59" s="25">
        <v>48</v>
      </c>
      <c r="T59" s="34">
        <v>2.2400000000000002</v>
      </c>
      <c r="U59" s="25">
        <v>36</v>
      </c>
    </row>
    <row r="60" spans="1:21" x14ac:dyDescent="0.2">
      <c r="A60" s="9" t="s">
        <v>115</v>
      </c>
      <c r="B60" s="24">
        <v>0</v>
      </c>
      <c r="C60" s="25">
        <v>0</v>
      </c>
      <c r="D60" s="51">
        <v>0</v>
      </c>
      <c r="E60" s="52">
        <v>0</v>
      </c>
      <c r="F60" s="28">
        <v>0</v>
      </c>
      <c r="G60" s="52">
        <v>0</v>
      </c>
      <c r="H60" s="51">
        <v>0</v>
      </c>
      <c r="I60" s="52">
        <v>0</v>
      </c>
      <c r="J60" s="28">
        <v>1.47</v>
      </c>
      <c r="K60" s="29">
        <v>54</v>
      </c>
      <c r="L60" s="28">
        <v>1.5748</v>
      </c>
      <c r="M60" s="29">
        <v>82.17</v>
      </c>
      <c r="N60" s="28">
        <v>5.9</v>
      </c>
      <c r="O60" s="29">
        <v>184</v>
      </c>
      <c r="P60" s="34">
        <v>9.84</v>
      </c>
      <c r="Q60" s="25">
        <v>478</v>
      </c>
      <c r="R60" s="34">
        <v>13.61</v>
      </c>
      <c r="S60" s="25">
        <v>544</v>
      </c>
      <c r="T60" s="34">
        <v>15.55</v>
      </c>
      <c r="U60" s="25">
        <v>648</v>
      </c>
    </row>
    <row r="61" spans="1:21" x14ac:dyDescent="0.2">
      <c r="A61" s="9" t="s">
        <v>116</v>
      </c>
      <c r="B61" s="24">
        <v>0</v>
      </c>
      <c r="C61" s="25">
        <v>0</v>
      </c>
      <c r="D61" s="51">
        <v>0</v>
      </c>
      <c r="E61" s="52">
        <v>0</v>
      </c>
      <c r="F61" s="28">
        <v>0</v>
      </c>
      <c r="G61" s="52">
        <v>0</v>
      </c>
      <c r="H61" s="51">
        <v>0</v>
      </c>
      <c r="I61" s="52">
        <v>0</v>
      </c>
      <c r="J61" s="28">
        <v>0.67</v>
      </c>
      <c r="K61" s="29">
        <v>33</v>
      </c>
      <c r="L61" s="28">
        <v>0.65759999999999996</v>
      </c>
      <c r="M61" s="29">
        <v>18.100000000000001</v>
      </c>
      <c r="N61" s="28">
        <v>0.82</v>
      </c>
      <c r="O61" s="29">
        <v>32</v>
      </c>
      <c r="P61" s="34">
        <v>0.66</v>
      </c>
      <c r="Q61" s="25">
        <v>26</v>
      </c>
      <c r="R61" s="34">
        <v>0.98</v>
      </c>
      <c r="S61" s="25">
        <v>18</v>
      </c>
      <c r="T61" s="34">
        <v>0.96</v>
      </c>
      <c r="U61" s="25">
        <v>30</v>
      </c>
    </row>
    <row r="62" spans="1:21" x14ac:dyDescent="0.2">
      <c r="A62" s="9" t="s">
        <v>117</v>
      </c>
      <c r="B62" s="24">
        <v>0</v>
      </c>
      <c r="C62" s="25">
        <v>0</v>
      </c>
      <c r="D62" s="51">
        <v>0</v>
      </c>
      <c r="E62" s="52">
        <v>0</v>
      </c>
      <c r="F62" s="28">
        <v>0</v>
      </c>
      <c r="G62" s="52">
        <v>0</v>
      </c>
      <c r="H62" s="51">
        <v>0</v>
      </c>
      <c r="I62" s="52">
        <v>0</v>
      </c>
      <c r="J62" s="28">
        <v>0</v>
      </c>
      <c r="K62" s="29">
        <v>0</v>
      </c>
      <c r="L62" s="28">
        <v>0</v>
      </c>
      <c r="M62" s="29">
        <v>0</v>
      </c>
      <c r="N62" s="28">
        <v>0.66</v>
      </c>
      <c r="O62" s="29">
        <v>44</v>
      </c>
      <c r="P62" s="34">
        <v>1.1399999999999999</v>
      </c>
      <c r="Q62" s="25">
        <v>77</v>
      </c>
      <c r="R62" s="34">
        <v>1.84</v>
      </c>
      <c r="S62" s="25">
        <v>79</v>
      </c>
      <c r="T62" s="34">
        <v>1.86</v>
      </c>
      <c r="U62" s="25">
        <v>92</v>
      </c>
    </row>
    <row r="63" spans="1:21" x14ac:dyDescent="0.2">
      <c r="A63" s="9" t="s">
        <v>118</v>
      </c>
      <c r="B63" s="24">
        <v>0</v>
      </c>
      <c r="C63" s="25">
        <v>0</v>
      </c>
      <c r="D63" s="51">
        <v>0</v>
      </c>
      <c r="E63" s="52">
        <v>0</v>
      </c>
      <c r="F63" s="28">
        <v>0</v>
      </c>
      <c r="G63" s="52">
        <v>0</v>
      </c>
      <c r="H63" s="51">
        <v>0</v>
      </c>
      <c r="I63" s="52">
        <v>0</v>
      </c>
      <c r="J63" s="28">
        <v>2.02</v>
      </c>
      <c r="K63" s="29">
        <v>106</v>
      </c>
      <c r="L63" s="28">
        <v>2.8703599999999998</v>
      </c>
      <c r="M63" s="29">
        <v>135.63</v>
      </c>
      <c r="N63" s="28">
        <v>4.67</v>
      </c>
      <c r="O63" s="29">
        <v>195</v>
      </c>
      <c r="P63" s="34">
        <v>6.53</v>
      </c>
      <c r="Q63" s="25">
        <v>291</v>
      </c>
      <c r="R63" s="34">
        <v>10.99</v>
      </c>
      <c r="S63" s="25">
        <v>427</v>
      </c>
      <c r="T63" s="34">
        <v>12.66</v>
      </c>
      <c r="U63" s="25">
        <v>521</v>
      </c>
    </row>
    <row r="64" spans="1:21" x14ac:dyDescent="0.2">
      <c r="A64" s="9" t="s">
        <v>119</v>
      </c>
      <c r="B64" s="24">
        <v>0</v>
      </c>
      <c r="C64" s="25">
        <v>0</v>
      </c>
      <c r="D64" s="51">
        <v>0</v>
      </c>
      <c r="E64" s="52">
        <v>0</v>
      </c>
      <c r="F64" s="28">
        <v>0</v>
      </c>
      <c r="G64" s="52">
        <v>0</v>
      </c>
      <c r="H64" s="51">
        <v>0</v>
      </c>
      <c r="I64" s="52">
        <v>0</v>
      </c>
      <c r="J64" s="28">
        <v>4.8099999999999996</v>
      </c>
      <c r="K64" s="29">
        <v>219</v>
      </c>
      <c r="L64" s="28">
        <v>8.1411999999999995</v>
      </c>
      <c r="M64" s="29">
        <v>233.5</v>
      </c>
      <c r="N64" s="28">
        <v>10.130000000000001</v>
      </c>
      <c r="O64" s="29">
        <v>442</v>
      </c>
      <c r="P64" s="34">
        <v>13.24</v>
      </c>
      <c r="Q64" s="25">
        <v>468</v>
      </c>
      <c r="R64" s="34">
        <v>17.89</v>
      </c>
      <c r="S64" s="25">
        <v>468</v>
      </c>
      <c r="T64" s="34">
        <v>19.02</v>
      </c>
      <c r="U64" s="25">
        <v>520</v>
      </c>
    </row>
    <row r="65" spans="1:21" x14ac:dyDescent="0.2">
      <c r="A65" s="9" t="s">
        <v>120</v>
      </c>
      <c r="B65" s="24">
        <v>0</v>
      </c>
      <c r="C65" s="25">
        <v>0</v>
      </c>
      <c r="D65" s="51">
        <v>0</v>
      </c>
      <c r="E65" s="52">
        <v>0</v>
      </c>
      <c r="F65" s="28">
        <v>0</v>
      </c>
      <c r="G65" s="52">
        <v>0</v>
      </c>
      <c r="H65" s="51">
        <v>0</v>
      </c>
      <c r="I65" s="52">
        <v>0</v>
      </c>
      <c r="J65" s="28">
        <v>3.32</v>
      </c>
      <c r="K65" s="29">
        <v>165</v>
      </c>
      <c r="L65" s="28">
        <v>7.4741</v>
      </c>
      <c r="M65" s="29">
        <v>250.73</v>
      </c>
      <c r="N65" s="28">
        <v>6.44</v>
      </c>
      <c r="O65" s="29">
        <v>181</v>
      </c>
      <c r="P65" s="34">
        <v>5.0999999999999996</v>
      </c>
      <c r="Q65" s="25">
        <v>182</v>
      </c>
      <c r="R65" s="34">
        <v>11.99</v>
      </c>
      <c r="S65" s="25">
        <v>134</v>
      </c>
      <c r="T65" s="34">
        <v>9.86</v>
      </c>
      <c r="U65" s="25">
        <v>127</v>
      </c>
    </row>
    <row r="66" spans="1:21" s="48" customFormat="1" x14ac:dyDescent="0.2">
      <c r="A66" s="47" t="s">
        <v>2</v>
      </c>
      <c r="B66" s="39">
        <v>0</v>
      </c>
      <c r="C66" s="40">
        <v>0</v>
      </c>
      <c r="D66" s="53">
        <v>0</v>
      </c>
      <c r="E66" s="54">
        <v>0</v>
      </c>
      <c r="F66" s="41">
        <f>SUM(F56:F65)</f>
        <v>0</v>
      </c>
      <c r="G66" s="54">
        <f>SUM(G56:G65)</f>
        <v>0</v>
      </c>
      <c r="H66" s="53">
        <v>0</v>
      </c>
      <c r="I66" s="54">
        <v>0</v>
      </c>
      <c r="J66" s="41">
        <f t="shared" ref="J66:O66" si="9">SUM(J56:J65)</f>
        <v>14.98</v>
      </c>
      <c r="K66" s="42">
        <f t="shared" si="9"/>
        <v>694</v>
      </c>
      <c r="L66" s="41">
        <f t="shared" si="9"/>
        <v>24.177659999999999</v>
      </c>
      <c r="M66" s="42">
        <f t="shared" si="9"/>
        <v>826.43000000000006</v>
      </c>
      <c r="N66" s="41">
        <f t="shared" si="9"/>
        <v>32.54</v>
      </c>
      <c r="O66" s="42">
        <f t="shared" si="9"/>
        <v>1200</v>
      </c>
      <c r="P66" s="39">
        <f t="shared" ref="P66:U66" si="10">SUM(P56:P65)</f>
        <v>41.540000000000006</v>
      </c>
      <c r="Q66" s="40">
        <f t="shared" si="10"/>
        <v>1720</v>
      </c>
      <c r="R66" s="39">
        <f t="shared" si="10"/>
        <v>64.88</v>
      </c>
      <c r="S66" s="40">
        <f t="shared" si="10"/>
        <v>1872</v>
      </c>
      <c r="T66" s="39">
        <f t="shared" si="10"/>
        <v>68.38</v>
      </c>
      <c r="U66" s="40">
        <f t="shared" si="10"/>
        <v>2124</v>
      </c>
    </row>
    <row r="67" spans="1:21" s="48" customFormat="1" x14ac:dyDescent="0.2">
      <c r="A67" s="15" t="s">
        <v>124</v>
      </c>
      <c r="B67" s="75">
        <v>0</v>
      </c>
      <c r="C67" s="76">
        <v>0</v>
      </c>
      <c r="D67" s="77">
        <v>0</v>
      </c>
      <c r="E67" s="78">
        <v>0</v>
      </c>
      <c r="F67" s="55">
        <v>0</v>
      </c>
      <c r="G67" s="78">
        <v>0</v>
      </c>
      <c r="H67" s="77">
        <v>0</v>
      </c>
      <c r="I67" s="78">
        <v>0</v>
      </c>
      <c r="J67" s="55">
        <v>0</v>
      </c>
      <c r="K67" s="56">
        <v>0</v>
      </c>
      <c r="L67" s="55">
        <v>0</v>
      </c>
      <c r="M67" s="56">
        <v>0</v>
      </c>
      <c r="N67" s="55">
        <v>0</v>
      </c>
      <c r="O67" s="56">
        <v>0</v>
      </c>
      <c r="P67" s="79">
        <v>0</v>
      </c>
      <c r="Q67" s="76">
        <v>0</v>
      </c>
      <c r="R67" s="79">
        <v>0</v>
      </c>
      <c r="S67" s="76">
        <v>5</v>
      </c>
      <c r="T67" s="79">
        <v>0</v>
      </c>
      <c r="U67" s="76">
        <v>72</v>
      </c>
    </row>
    <row r="68" spans="1:21" s="48" customFormat="1" x14ac:dyDescent="0.2">
      <c r="A68" s="9" t="s">
        <v>25</v>
      </c>
      <c r="B68" s="24">
        <v>0</v>
      </c>
      <c r="C68" s="25">
        <v>0</v>
      </c>
      <c r="D68" s="24">
        <v>0</v>
      </c>
      <c r="E68" s="25">
        <v>0</v>
      </c>
      <c r="F68" s="24">
        <v>0</v>
      </c>
      <c r="G68" s="25">
        <v>0</v>
      </c>
      <c r="H68" s="24">
        <v>0</v>
      </c>
      <c r="I68" s="25">
        <v>0</v>
      </c>
      <c r="J68" s="24">
        <v>0</v>
      </c>
      <c r="K68" s="25">
        <v>0</v>
      </c>
      <c r="L68" s="24">
        <v>0</v>
      </c>
      <c r="M68" s="25">
        <v>0</v>
      </c>
      <c r="N68" s="24">
        <v>0</v>
      </c>
      <c r="O68" s="25">
        <v>0</v>
      </c>
      <c r="P68" s="24">
        <v>0</v>
      </c>
      <c r="Q68" s="25">
        <v>0</v>
      </c>
      <c r="R68" s="34">
        <v>0</v>
      </c>
      <c r="S68" s="25">
        <v>188</v>
      </c>
      <c r="T68" s="34">
        <v>0</v>
      </c>
      <c r="U68" s="25">
        <v>887</v>
      </c>
    </row>
    <row r="69" spans="1:21" s="48" customFormat="1" x14ac:dyDescent="0.2">
      <c r="A69" s="9" t="s">
        <v>26</v>
      </c>
      <c r="B69" s="24">
        <v>0</v>
      </c>
      <c r="C69" s="25">
        <v>0</v>
      </c>
      <c r="D69" s="24">
        <v>0</v>
      </c>
      <c r="E69" s="25">
        <v>0</v>
      </c>
      <c r="F69" s="24">
        <v>0</v>
      </c>
      <c r="G69" s="25">
        <v>0</v>
      </c>
      <c r="H69" s="24">
        <v>0</v>
      </c>
      <c r="I69" s="25">
        <v>0</v>
      </c>
      <c r="J69" s="24">
        <v>0</v>
      </c>
      <c r="K69" s="25">
        <v>0</v>
      </c>
      <c r="L69" s="24">
        <v>0</v>
      </c>
      <c r="M69" s="25">
        <v>0</v>
      </c>
      <c r="N69" s="24">
        <v>0</v>
      </c>
      <c r="O69" s="25">
        <v>0</v>
      </c>
      <c r="P69" s="24">
        <v>0</v>
      </c>
      <c r="Q69" s="25">
        <v>0</v>
      </c>
      <c r="R69" s="34">
        <v>0</v>
      </c>
      <c r="S69" s="25">
        <v>50</v>
      </c>
      <c r="T69" s="34">
        <v>0</v>
      </c>
      <c r="U69" s="25">
        <v>42</v>
      </c>
    </row>
    <row r="70" spans="1:21" s="48" customFormat="1" x14ac:dyDescent="0.2">
      <c r="A70" s="9" t="s">
        <v>27</v>
      </c>
      <c r="B70" s="24">
        <v>0</v>
      </c>
      <c r="C70" s="25">
        <v>0</v>
      </c>
      <c r="D70" s="24">
        <v>0</v>
      </c>
      <c r="E70" s="25">
        <v>0</v>
      </c>
      <c r="F70" s="24">
        <v>0</v>
      </c>
      <c r="G70" s="25">
        <v>0</v>
      </c>
      <c r="H70" s="24">
        <v>0</v>
      </c>
      <c r="I70" s="25">
        <v>0</v>
      </c>
      <c r="J70" s="24">
        <v>0</v>
      </c>
      <c r="K70" s="25">
        <v>0</v>
      </c>
      <c r="L70" s="24">
        <v>0</v>
      </c>
      <c r="M70" s="25">
        <v>0</v>
      </c>
      <c r="N70" s="24">
        <v>0</v>
      </c>
      <c r="O70" s="25">
        <v>0</v>
      </c>
      <c r="P70" s="24">
        <v>0</v>
      </c>
      <c r="Q70" s="25">
        <v>0</v>
      </c>
      <c r="R70" s="34">
        <v>0</v>
      </c>
      <c r="S70" s="25">
        <v>185</v>
      </c>
      <c r="T70" s="34">
        <v>0</v>
      </c>
      <c r="U70" s="25">
        <v>0</v>
      </c>
    </row>
    <row r="71" spans="1:21" s="48" customFormat="1" x14ac:dyDescent="0.2">
      <c r="A71" s="47" t="s">
        <v>2</v>
      </c>
      <c r="B71" s="39">
        <f>SUM(B68:B70)</f>
        <v>0</v>
      </c>
      <c r="C71" s="40">
        <v>0</v>
      </c>
      <c r="D71" s="53">
        <v>0</v>
      </c>
      <c r="E71" s="54">
        <v>0</v>
      </c>
      <c r="F71" s="41">
        <v>0</v>
      </c>
      <c r="G71" s="54">
        <v>0</v>
      </c>
      <c r="H71" s="53">
        <v>0</v>
      </c>
      <c r="I71" s="54">
        <v>0</v>
      </c>
      <c r="J71" s="41">
        <v>0</v>
      </c>
      <c r="K71" s="42">
        <v>0</v>
      </c>
      <c r="L71" s="41">
        <v>0</v>
      </c>
      <c r="M71" s="42">
        <v>0</v>
      </c>
      <c r="N71" s="41">
        <v>0</v>
      </c>
      <c r="O71" s="42">
        <v>0</v>
      </c>
      <c r="P71" s="57">
        <v>0</v>
      </c>
      <c r="Q71" s="40">
        <v>0</v>
      </c>
      <c r="R71" s="57">
        <f>SUM(R68:R70)</f>
        <v>0</v>
      </c>
      <c r="S71" s="40">
        <f>SUM(S68:S70)</f>
        <v>423</v>
      </c>
      <c r="T71" s="57">
        <f>SUM(T68:T70)</f>
        <v>0</v>
      </c>
      <c r="U71" s="40">
        <f>SUM(U68:U70)</f>
        <v>929</v>
      </c>
    </row>
    <row r="72" spans="1:21" s="48" customFormat="1" x14ac:dyDescent="0.2">
      <c r="A72" s="1" t="s">
        <v>127</v>
      </c>
      <c r="B72" s="45"/>
      <c r="C72" s="46"/>
      <c r="D72" s="80"/>
      <c r="E72" s="81"/>
      <c r="F72" s="82"/>
      <c r="G72" s="81"/>
      <c r="H72" s="80"/>
      <c r="I72" s="81"/>
      <c r="J72" s="82"/>
      <c r="K72" s="83"/>
      <c r="L72" s="82"/>
      <c r="M72" s="83"/>
      <c r="N72" s="82"/>
      <c r="O72" s="83"/>
      <c r="P72" s="43"/>
      <c r="Q72" s="46"/>
      <c r="R72" s="43"/>
      <c r="S72" s="46"/>
      <c r="T72" s="43"/>
      <c r="U72" s="46"/>
    </row>
    <row r="73" spans="1:21" x14ac:dyDescent="0.2">
      <c r="A73" s="9" t="s">
        <v>125</v>
      </c>
      <c r="B73" s="24">
        <v>8.5</v>
      </c>
      <c r="C73" s="25">
        <v>564</v>
      </c>
      <c r="D73" s="28">
        <v>3</v>
      </c>
      <c r="E73" s="29">
        <v>156</v>
      </c>
      <c r="F73" s="28">
        <v>2</v>
      </c>
      <c r="G73" s="29">
        <v>73</v>
      </c>
      <c r="H73" s="28">
        <v>0.8</v>
      </c>
      <c r="I73" s="29">
        <v>67</v>
      </c>
      <c r="J73" s="28">
        <v>0.97</v>
      </c>
      <c r="K73" s="29">
        <v>66</v>
      </c>
      <c r="L73" s="28">
        <v>0.39029999999999998</v>
      </c>
      <c r="M73" s="29">
        <v>27.33</v>
      </c>
      <c r="N73" s="28">
        <v>0.33</v>
      </c>
      <c r="O73" s="29">
        <v>32</v>
      </c>
      <c r="P73" s="34">
        <v>0</v>
      </c>
      <c r="Q73" s="25">
        <v>0</v>
      </c>
      <c r="R73" s="34">
        <v>0</v>
      </c>
      <c r="S73" s="25">
        <v>0</v>
      </c>
      <c r="T73" s="34">
        <v>0</v>
      </c>
      <c r="U73" s="25">
        <v>0</v>
      </c>
    </row>
    <row r="74" spans="1:21" x14ac:dyDescent="0.2">
      <c r="A74" s="9" t="s">
        <v>121</v>
      </c>
      <c r="B74" s="24">
        <v>17</v>
      </c>
      <c r="C74" s="25">
        <v>1317</v>
      </c>
      <c r="D74" s="28">
        <v>15</v>
      </c>
      <c r="E74" s="29">
        <v>1344</v>
      </c>
      <c r="F74" s="28">
        <v>15</v>
      </c>
      <c r="G74" s="29">
        <v>1394</v>
      </c>
      <c r="H74" s="28">
        <v>18</v>
      </c>
      <c r="I74" s="29">
        <v>1711</v>
      </c>
      <c r="J74" s="28">
        <v>15.77</v>
      </c>
      <c r="K74" s="29">
        <v>1457</v>
      </c>
      <c r="L74" s="28">
        <v>11.555099999999999</v>
      </c>
      <c r="M74" s="29">
        <v>1056.78</v>
      </c>
      <c r="N74" s="28">
        <v>7.09</v>
      </c>
      <c r="O74" s="29">
        <v>716</v>
      </c>
      <c r="P74" s="34">
        <v>0</v>
      </c>
      <c r="Q74" s="25">
        <v>0</v>
      </c>
      <c r="R74" s="34">
        <v>0</v>
      </c>
      <c r="S74" s="25">
        <v>0</v>
      </c>
      <c r="T74" s="34">
        <v>0</v>
      </c>
      <c r="U74" s="25">
        <v>0</v>
      </c>
    </row>
    <row r="75" spans="1:21" x14ac:dyDescent="0.2">
      <c r="A75" s="9" t="s">
        <v>122</v>
      </c>
      <c r="B75" s="24">
        <v>0</v>
      </c>
      <c r="C75" s="25">
        <v>0</v>
      </c>
      <c r="D75" s="28">
        <v>0</v>
      </c>
      <c r="E75" s="29">
        <v>0</v>
      </c>
      <c r="F75" s="28">
        <v>0</v>
      </c>
      <c r="G75" s="29">
        <v>0</v>
      </c>
      <c r="H75" s="28">
        <v>5</v>
      </c>
      <c r="I75" s="29">
        <v>653</v>
      </c>
      <c r="J75" s="28">
        <v>40.880000000000003</v>
      </c>
      <c r="K75" s="29">
        <v>3011</v>
      </c>
      <c r="L75" s="28">
        <v>30.472300000000001</v>
      </c>
      <c r="M75" s="29">
        <v>2970.25</v>
      </c>
      <c r="N75" s="28">
        <v>8.66</v>
      </c>
      <c r="O75" s="29">
        <v>907</v>
      </c>
      <c r="P75" s="34">
        <v>0</v>
      </c>
      <c r="Q75" s="25">
        <v>0</v>
      </c>
      <c r="R75" s="34">
        <v>0</v>
      </c>
      <c r="S75" s="25">
        <v>0</v>
      </c>
      <c r="T75" s="34">
        <v>0</v>
      </c>
      <c r="U75" s="25">
        <v>0</v>
      </c>
    </row>
    <row r="76" spans="1:21" x14ac:dyDescent="0.2">
      <c r="A76" s="9" t="s">
        <v>123</v>
      </c>
      <c r="B76" s="24">
        <v>0</v>
      </c>
      <c r="C76" s="25">
        <v>0</v>
      </c>
      <c r="D76" s="28">
        <v>0</v>
      </c>
      <c r="E76" s="29">
        <v>0</v>
      </c>
      <c r="F76" s="28">
        <v>0</v>
      </c>
      <c r="G76" s="29">
        <v>0</v>
      </c>
      <c r="H76" s="28">
        <v>38</v>
      </c>
      <c r="I76" s="29">
        <v>3421</v>
      </c>
      <c r="J76" s="28">
        <v>9.7799999999999994</v>
      </c>
      <c r="K76" s="29">
        <v>846</v>
      </c>
      <c r="L76" s="28">
        <v>4.7698999999999998</v>
      </c>
      <c r="M76" s="29">
        <v>465.64</v>
      </c>
      <c r="N76" s="28">
        <v>0</v>
      </c>
      <c r="O76" s="29">
        <v>0</v>
      </c>
      <c r="P76" s="34">
        <v>0</v>
      </c>
      <c r="Q76" s="25">
        <v>0</v>
      </c>
      <c r="R76" s="34">
        <v>0</v>
      </c>
      <c r="S76" s="25">
        <v>0</v>
      </c>
      <c r="T76" s="34">
        <v>0</v>
      </c>
      <c r="U76" s="25">
        <v>320</v>
      </c>
    </row>
    <row r="77" spans="1:21" s="48" customFormat="1" x14ac:dyDescent="0.2">
      <c r="A77" s="47" t="s">
        <v>4</v>
      </c>
      <c r="B77" s="39">
        <f t="shared" ref="B77:I77" si="11">SUM(B73:B76)</f>
        <v>25.5</v>
      </c>
      <c r="C77" s="40">
        <f t="shared" si="11"/>
        <v>1881</v>
      </c>
      <c r="D77" s="41">
        <f t="shared" si="11"/>
        <v>18</v>
      </c>
      <c r="E77" s="42">
        <f t="shared" si="11"/>
        <v>1500</v>
      </c>
      <c r="F77" s="41">
        <f t="shared" si="11"/>
        <v>17</v>
      </c>
      <c r="G77" s="42">
        <f t="shared" si="11"/>
        <v>1467</v>
      </c>
      <c r="H77" s="41">
        <f t="shared" si="11"/>
        <v>61.8</v>
      </c>
      <c r="I77" s="42">
        <f t="shared" si="11"/>
        <v>5852</v>
      </c>
      <c r="J77" s="41">
        <f t="shared" ref="J77:O77" si="12">SUM(J73:J76)</f>
        <v>67.400000000000006</v>
      </c>
      <c r="K77" s="42">
        <f t="shared" si="12"/>
        <v>5380</v>
      </c>
      <c r="L77" s="41">
        <f t="shared" si="12"/>
        <v>47.187599999999996</v>
      </c>
      <c r="M77" s="42">
        <f t="shared" si="12"/>
        <v>4520</v>
      </c>
      <c r="N77" s="41">
        <f t="shared" si="12"/>
        <v>16.079999999999998</v>
      </c>
      <c r="O77" s="42">
        <f t="shared" si="12"/>
        <v>1655</v>
      </c>
      <c r="P77" s="39">
        <v>0</v>
      </c>
      <c r="Q77" s="40">
        <f>SUM(Q73:Q76)</f>
        <v>0</v>
      </c>
      <c r="R77" s="39">
        <v>0</v>
      </c>
      <c r="S77" s="40">
        <f>SUM(S73:S76)</f>
        <v>0</v>
      </c>
      <c r="T77" s="39">
        <v>0</v>
      </c>
      <c r="U77" s="46">
        <f>SUM(U73:U76)</f>
        <v>320</v>
      </c>
    </row>
    <row r="78" spans="1:21" x14ac:dyDescent="0.2">
      <c r="A78" s="15" t="s">
        <v>19</v>
      </c>
      <c r="B78" s="58">
        <f t="shared" ref="B78:G78" si="13">SUM(B4:B7,B17,B40,B51,B66,B77)</f>
        <v>5316</v>
      </c>
      <c r="C78" s="59">
        <f t="shared" si="13"/>
        <v>360325</v>
      </c>
      <c r="D78" s="55">
        <f t="shared" si="13"/>
        <v>5331.8</v>
      </c>
      <c r="E78" s="56">
        <f t="shared" si="13"/>
        <v>400822</v>
      </c>
      <c r="F78" s="55">
        <f t="shared" si="13"/>
        <v>5002.3999999999996</v>
      </c>
      <c r="G78" s="56">
        <f t="shared" si="13"/>
        <v>341403</v>
      </c>
      <c r="H78" s="55">
        <f t="shared" ref="H78:M78" si="14">SUM(H4:H7,H17,H40,H51,H66,H77)</f>
        <v>5091.2</v>
      </c>
      <c r="I78" s="60">
        <f t="shared" si="14"/>
        <v>325677</v>
      </c>
      <c r="J78" s="55">
        <f t="shared" si="14"/>
        <v>4956.1699999999992</v>
      </c>
      <c r="K78" s="60">
        <f t="shared" si="14"/>
        <v>342736</v>
      </c>
      <c r="L78" s="55">
        <f t="shared" si="14"/>
        <v>5067.3850600000005</v>
      </c>
      <c r="M78" s="60">
        <f t="shared" si="14"/>
        <v>321589.00999999989</v>
      </c>
      <c r="N78" s="55">
        <f t="shared" ref="N78:Q78" si="15">SUM(N4:N7,N17,N40,N51,N66,N77)</f>
        <v>5152.66</v>
      </c>
      <c r="O78" s="56">
        <f t="shared" si="15"/>
        <v>314500.31</v>
      </c>
      <c r="P78" s="55">
        <f t="shared" si="15"/>
        <v>5242.9422000000004</v>
      </c>
      <c r="Q78" s="56">
        <f t="shared" si="15"/>
        <v>345789.75</v>
      </c>
      <c r="R78" s="61">
        <f>SUM(R4:R7,R17,R40,R51,R66,R67,R71)</f>
        <v>5341.53</v>
      </c>
      <c r="S78" s="56">
        <f>SUM(S4:S7,S17,S40,S51,S66,S67,S71)</f>
        <v>308984</v>
      </c>
      <c r="T78" s="58">
        <f>SUM(T4:T7,T17,T40,T51,T66,T67,T77)</f>
        <v>5547.07</v>
      </c>
      <c r="U78" s="84">
        <f>SUM(U77,U71,U66:U67,U51,U40,U17,U4:U7)</f>
        <v>339250</v>
      </c>
    </row>
    <row r="79" spans="1:21" x14ac:dyDescent="0.2">
      <c r="U79" s="82"/>
    </row>
    <row r="80" spans="1:21" x14ac:dyDescent="0.2">
      <c r="A80" s="62" t="s">
        <v>24</v>
      </c>
      <c r="L80" s="28" t="s">
        <v>152</v>
      </c>
    </row>
    <row r="81" spans="1:21" s="67" customFormat="1" x14ac:dyDescent="0.2">
      <c r="A81" s="62"/>
      <c r="F81" s="68"/>
      <c r="R81" s="69"/>
      <c r="S81" s="69"/>
      <c r="T81" s="69"/>
      <c r="U81" s="69"/>
    </row>
  </sheetData>
  <printOptions gridLines="1"/>
  <pageMargins left="0.27559055118110237" right="0.15748031496062992" top="0.62992125984251968" bottom="0.78740157480314965" header="0.27559055118110237" footer="3.937007874015748E-2"/>
  <pageSetup paperSize="9" orientation="landscape" r:id="rId1"/>
  <headerFooter alignWithMargins="0">
    <oddHeader>&amp;LAnbau- und Produktionszahlen der DOC Weine Südtirols</oddHeader>
    <oddFooter>&amp;LQuelle: Handelskammer Bozen - Kontrollstelle für Weine
Ausarbeitung: ?????&amp;R&amp;11&amp;P</oddFooter>
  </headerFooter>
  <ignoredErrors>
    <ignoredError sqref="F2 D2 H2 N2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chaltfläche 1">
              <controlPr defaultSize="0" print="0" autoFill="0" autoLine="0" autoPict="0">
                <anchor moveWithCells="1" sizeWithCells="1">
                  <from>
                    <xdr:col>11</xdr:col>
                    <xdr:colOff>314325</xdr:colOff>
                    <xdr:row>46</xdr:row>
                    <xdr:rowOff>104775</xdr:rowOff>
                  </from>
                  <to>
                    <xdr:col>11</xdr:col>
                    <xdr:colOff>323850</xdr:colOff>
                    <xdr:row>46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80"/>
  <sheetViews>
    <sheetView tabSelected="1" zoomScale="120" zoomScaleNormal="120" workbookViewId="0"/>
  </sheetViews>
  <sheetFormatPr baseColWidth="10" defaultRowHeight="12.75" x14ac:dyDescent="0.2"/>
  <cols>
    <col min="1" max="1" width="31.75" style="3" customWidth="1"/>
    <col min="2" max="2" width="9.375" style="34" customWidth="1"/>
    <col min="3" max="3" width="9.375" style="63" customWidth="1"/>
    <col min="4" max="11" width="9.375" style="64" customWidth="1"/>
    <col min="12" max="12" width="9.375" style="28" customWidth="1"/>
    <col min="13" max="13" width="9.375" style="65" customWidth="1"/>
    <col min="14" max="14" width="9.375" style="28" customWidth="1"/>
    <col min="15" max="15" width="9.375" style="65" customWidth="1"/>
    <col min="16" max="17" width="9.375" style="3" customWidth="1"/>
    <col min="18" max="21" width="9.375" style="66" customWidth="1"/>
    <col min="22" max="16384" width="11" style="3"/>
  </cols>
  <sheetData>
    <row r="1" spans="1:21" s="74" customFormat="1" x14ac:dyDescent="0.2">
      <c r="A1" s="72"/>
      <c r="B1" s="2" t="s">
        <v>13</v>
      </c>
      <c r="C1" s="10" t="s">
        <v>140</v>
      </c>
      <c r="D1" s="2" t="s">
        <v>13</v>
      </c>
      <c r="E1" s="10" t="s">
        <v>140</v>
      </c>
      <c r="F1" s="2" t="s">
        <v>13</v>
      </c>
      <c r="G1" s="10" t="s">
        <v>140</v>
      </c>
      <c r="H1" s="2" t="s">
        <v>13</v>
      </c>
      <c r="I1" s="10" t="s">
        <v>140</v>
      </c>
      <c r="J1" s="2" t="s">
        <v>13</v>
      </c>
      <c r="K1" s="10" t="s">
        <v>140</v>
      </c>
      <c r="L1" s="2" t="s">
        <v>13</v>
      </c>
      <c r="M1" s="10" t="s">
        <v>140</v>
      </c>
      <c r="N1" s="2" t="s">
        <v>13</v>
      </c>
      <c r="O1" s="10" t="s">
        <v>140</v>
      </c>
      <c r="P1" s="70" t="s">
        <v>13</v>
      </c>
      <c r="Q1" s="10" t="s">
        <v>140</v>
      </c>
      <c r="R1" s="70" t="s">
        <v>13</v>
      </c>
      <c r="S1" s="10" t="s">
        <v>140</v>
      </c>
      <c r="T1" s="70" t="s">
        <v>13</v>
      </c>
      <c r="U1" s="10" t="s">
        <v>140</v>
      </c>
    </row>
    <row r="2" spans="1:21" x14ac:dyDescent="0.2">
      <c r="A2" s="1"/>
      <c r="B2" s="4">
        <v>1978</v>
      </c>
      <c r="C2" s="5">
        <v>1978</v>
      </c>
      <c r="D2" s="6" t="s">
        <v>10</v>
      </c>
      <c r="E2" s="5">
        <v>1983</v>
      </c>
      <c r="F2" s="6" t="s">
        <v>11</v>
      </c>
      <c r="G2" s="5">
        <v>1988</v>
      </c>
      <c r="H2" s="7" t="s">
        <v>8</v>
      </c>
      <c r="I2" s="5">
        <v>1993</v>
      </c>
      <c r="J2" s="7" t="s">
        <v>12</v>
      </c>
      <c r="K2" s="5">
        <v>1998</v>
      </c>
      <c r="L2" s="6">
        <v>2003</v>
      </c>
      <c r="M2" s="5">
        <v>2003</v>
      </c>
      <c r="N2" s="8" t="s">
        <v>9</v>
      </c>
      <c r="O2" s="5">
        <v>2008</v>
      </c>
      <c r="P2" s="4">
        <v>2013</v>
      </c>
      <c r="Q2" s="5">
        <v>2013</v>
      </c>
      <c r="R2" s="4">
        <v>2018</v>
      </c>
      <c r="S2" s="5">
        <v>2018</v>
      </c>
      <c r="T2" s="4">
        <v>2023</v>
      </c>
      <c r="U2" s="5">
        <v>2023</v>
      </c>
    </row>
    <row r="3" spans="1:21" x14ac:dyDescent="0.2">
      <c r="A3" s="9"/>
      <c r="B3" s="2" t="s">
        <v>14</v>
      </c>
      <c r="C3" s="10" t="s">
        <v>15</v>
      </c>
      <c r="D3" s="2" t="s">
        <v>14</v>
      </c>
      <c r="E3" s="10" t="s">
        <v>15</v>
      </c>
      <c r="F3" s="2" t="s">
        <v>14</v>
      </c>
      <c r="G3" s="10" t="s">
        <v>15</v>
      </c>
      <c r="H3" s="2" t="s">
        <v>14</v>
      </c>
      <c r="I3" s="10" t="s">
        <v>15</v>
      </c>
      <c r="J3" s="2" t="s">
        <v>14</v>
      </c>
      <c r="K3" s="10" t="s">
        <v>15</v>
      </c>
      <c r="L3" s="2" t="s">
        <v>14</v>
      </c>
      <c r="M3" s="10" t="s">
        <v>20</v>
      </c>
      <c r="N3" s="2" t="s">
        <v>14</v>
      </c>
      <c r="O3" s="10" t="s">
        <v>20</v>
      </c>
      <c r="P3" s="71" t="s">
        <v>14</v>
      </c>
      <c r="Q3" s="13" t="s">
        <v>20</v>
      </c>
      <c r="R3" s="71" t="s">
        <v>14</v>
      </c>
      <c r="S3" s="13" t="s">
        <v>20</v>
      </c>
      <c r="T3" s="71" t="s">
        <v>14</v>
      </c>
      <c r="U3" s="13" t="s">
        <v>20</v>
      </c>
    </row>
    <row r="4" spans="1:21" x14ac:dyDescent="0.2">
      <c r="A4" s="15" t="s">
        <v>16</v>
      </c>
      <c r="B4" s="16">
        <v>2545.4</v>
      </c>
      <c r="C4" s="17">
        <v>191662</v>
      </c>
      <c r="D4" s="18">
        <v>2175</v>
      </c>
      <c r="E4" s="19">
        <v>180168</v>
      </c>
      <c r="F4" s="18">
        <v>1644</v>
      </c>
      <c r="G4" s="19">
        <v>119626</v>
      </c>
      <c r="H4" s="18">
        <v>1290</v>
      </c>
      <c r="I4" s="19">
        <v>89305</v>
      </c>
      <c r="J4" s="18">
        <v>1001.31</v>
      </c>
      <c r="K4" s="19">
        <v>80147</v>
      </c>
      <c r="L4" s="18">
        <v>769.71159999999998</v>
      </c>
      <c r="M4" s="19">
        <v>57058.19</v>
      </c>
      <c r="N4" s="18">
        <v>518.41</v>
      </c>
      <c r="O4" s="19">
        <v>39456</v>
      </c>
      <c r="P4" s="20">
        <v>326.54000000000002</v>
      </c>
      <c r="Q4" s="21">
        <v>29076</v>
      </c>
      <c r="R4" s="20">
        <v>372.77</v>
      </c>
      <c r="S4" s="21">
        <v>29354</v>
      </c>
      <c r="T4" s="20">
        <v>242.77</v>
      </c>
      <c r="U4" s="21">
        <v>19046</v>
      </c>
    </row>
    <row r="5" spans="1:21" x14ac:dyDescent="0.2">
      <c r="A5" s="15" t="s">
        <v>133</v>
      </c>
      <c r="B5" s="16">
        <v>456.8</v>
      </c>
      <c r="C5" s="17">
        <v>36539</v>
      </c>
      <c r="D5" s="18">
        <v>463</v>
      </c>
      <c r="E5" s="19">
        <v>33530</v>
      </c>
      <c r="F5" s="18">
        <v>412</v>
      </c>
      <c r="G5" s="19">
        <v>31383</v>
      </c>
      <c r="H5" s="18">
        <v>302</v>
      </c>
      <c r="I5" s="19">
        <v>17595</v>
      </c>
      <c r="J5" s="18">
        <v>308.3</v>
      </c>
      <c r="K5" s="19">
        <v>21783</v>
      </c>
      <c r="L5" s="18">
        <v>286.23309999999998</v>
      </c>
      <c r="M5" s="19">
        <v>20357.75</v>
      </c>
      <c r="N5" s="22">
        <v>239.84</v>
      </c>
      <c r="O5" s="23">
        <v>14640</v>
      </c>
      <c r="P5" s="16">
        <v>199.78</v>
      </c>
      <c r="Q5" s="17">
        <v>14710</v>
      </c>
      <c r="R5" s="16">
        <v>177.77</v>
      </c>
      <c r="S5" s="17">
        <v>12448</v>
      </c>
      <c r="T5" s="16">
        <v>137.24</v>
      </c>
      <c r="U5" s="17">
        <v>9185</v>
      </c>
    </row>
    <row r="6" spans="1:21" x14ac:dyDescent="0.2">
      <c r="A6" s="15" t="s">
        <v>134</v>
      </c>
      <c r="B6" s="16">
        <v>101.9</v>
      </c>
      <c r="C6" s="17">
        <v>4903</v>
      </c>
      <c r="D6" s="18">
        <v>91</v>
      </c>
      <c r="E6" s="19">
        <v>4997</v>
      </c>
      <c r="F6" s="18">
        <v>34</v>
      </c>
      <c r="G6" s="19">
        <v>1317</v>
      </c>
      <c r="H6" s="18">
        <v>26</v>
      </c>
      <c r="I6" s="19">
        <v>892</v>
      </c>
      <c r="J6" s="18">
        <v>20.46</v>
      </c>
      <c r="K6" s="19">
        <v>691</v>
      </c>
      <c r="L6" s="18">
        <v>13.9476</v>
      </c>
      <c r="M6" s="19">
        <v>329.63</v>
      </c>
      <c r="N6" s="18">
        <v>8.51</v>
      </c>
      <c r="O6" s="19">
        <v>215</v>
      </c>
      <c r="P6" s="16">
        <v>2.19</v>
      </c>
      <c r="Q6" s="17">
        <v>71</v>
      </c>
      <c r="R6" s="16">
        <v>0</v>
      </c>
      <c r="S6" s="17">
        <v>30</v>
      </c>
      <c r="T6" s="16">
        <v>0</v>
      </c>
      <c r="U6" s="17">
        <v>41</v>
      </c>
    </row>
    <row r="7" spans="1:21" x14ac:dyDescent="0.2">
      <c r="A7" s="15" t="s">
        <v>135</v>
      </c>
      <c r="B7" s="16">
        <v>229.7</v>
      </c>
      <c r="C7" s="17">
        <v>10243</v>
      </c>
      <c r="D7" s="18">
        <v>243</v>
      </c>
      <c r="E7" s="19">
        <v>15284</v>
      </c>
      <c r="F7" s="18">
        <v>220</v>
      </c>
      <c r="G7" s="19">
        <v>7341</v>
      </c>
      <c r="H7" s="18">
        <v>210</v>
      </c>
      <c r="I7" s="19">
        <v>9270</v>
      </c>
      <c r="J7" s="18">
        <v>198.81</v>
      </c>
      <c r="K7" s="19">
        <v>10830</v>
      </c>
      <c r="L7" s="18">
        <v>174.59899999999999</v>
      </c>
      <c r="M7" s="19">
        <v>8521.43</v>
      </c>
      <c r="N7" s="18">
        <v>139.22</v>
      </c>
      <c r="O7" s="19">
        <v>5588</v>
      </c>
      <c r="P7" s="16">
        <v>104.66</v>
      </c>
      <c r="Q7" s="17">
        <v>5818</v>
      </c>
      <c r="R7" s="16">
        <v>97.3</v>
      </c>
      <c r="S7" s="17">
        <v>4435</v>
      </c>
      <c r="T7" s="16">
        <v>78.77</v>
      </c>
      <c r="U7" s="17">
        <v>2585</v>
      </c>
    </row>
    <row r="8" spans="1:21" x14ac:dyDescent="0.2">
      <c r="A8" s="1" t="s">
        <v>136</v>
      </c>
      <c r="B8" s="24"/>
      <c r="C8" s="25"/>
      <c r="D8" s="26"/>
      <c r="E8" s="27"/>
      <c r="F8" s="26"/>
      <c r="G8" s="27"/>
      <c r="H8" s="28"/>
      <c r="I8" s="29"/>
      <c r="J8" s="26"/>
      <c r="K8" s="27"/>
      <c r="M8" s="29"/>
      <c r="O8" s="29"/>
      <c r="P8" s="30"/>
      <c r="Q8" s="31"/>
      <c r="R8" s="32"/>
      <c r="S8" s="33"/>
      <c r="T8" s="32"/>
      <c r="U8" s="33"/>
    </row>
    <row r="9" spans="1:21" x14ac:dyDescent="0.2">
      <c r="A9" s="9" t="s">
        <v>65</v>
      </c>
      <c r="B9" s="24">
        <v>16</v>
      </c>
      <c r="C9" s="25">
        <v>503</v>
      </c>
      <c r="D9" s="28">
        <v>18</v>
      </c>
      <c r="E9" s="29">
        <v>863</v>
      </c>
      <c r="F9" s="28">
        <v>19</v>
      </c>
      <c r="G9" s="29">
        <v>591</v>
      </c>
      <c r="H9" s="28">
        <v>23</v>
      </c>
      <c r="I9" s="29">
        <v>741</v>
      </c>
      <c r="J9" s="28">
        <v>26.11</v>
      </c>
      <c r="K9" s="29">
        <v>1047</v>
      </c>
      <c r="L9" s="28">
        <v>36.756300000000003</v>
      </c>
      <c r="M9" s="29">
        <v>1500.47</v>
      </c>
      <c r="N9" s="28">
        <v>51.78</v>
      </c>
      <c r="O9" s="29">
        <v>2347</v>
      </c>
      <c r="P9" s="34">
        <v>58.66</v>
      </c>
      <c r="Q9" s="25">
        <v>2975</v>
      </c>
      <c r="R9" s="34">
        <v>66.709999999999994</v>
      </c>
      <c r="S9" s="25">
        <v>2409</v>
      </c>
      <c r="T9" s="34">
        <v>64.959999999999994</v>
      </c>
      <c r="U9" s="25">
        <v>2145</v>
      </c>
    </row>
    <row r="10" spans="1:21" s="34" customFormat="1" x14ac:dyDescent="0.2">
      <c r="A10" s="35" t="s">
        <v>66</v>
      </c>
      <c r="B10" s="24">
        <v>0</v>
      </c>
      <c r="C10" s="25">
        <v>0</v>
      </c>
      <c r="D10" s="28">
        <v>0</v>
      </c>
      <c r="E10" s="36">
        <v>0</v>
      </c>
      <c r="F10" s="28">
        <v>0</v>
      </c>
      <c r="G10" s="36">
        <v>0</v>
      </c>
      <c r="H10" s="28">
        <v>5</v>
      </c>
      <c r="I10" s="36">
        <v>220</v>
      </c>
      <c r="J10" s="28">
        <v>9.85</v>
      </c>
      <c r="K10" s="29">
        <v>449</v>
      </c>
      <c r="L10" s="28">
        <v>21.9984</v>
      </c>
      <c r="M10" s="29">
        <v>1002.87</v>
      </c>
      <c r="N10" s="28">
        <v>39.700000000000003</v>
      </c>
      <c r="O10" s="29">
        <v>2031</v>
      </c>
      <c r="P10" s="34">
        <v>65.12</v>
      </c>
      <c r="Q10" s="25">
        <v>3450</v>
      </c>
      <c r="R10" s="34">
        <v>83.84</v>
      </c>
      <c r="S10" s="25">
        <v>4720</v>
      </c>
      <c r="T10" s="34">
        <v>94.95</v>
      </c>
      <c r="U10" s="25">
        <v>5074</v>
      </c>
    </row>
    <row r="11" spans="1:21" s="34" customFormat="1" x14ac:dyDescent="0.2">
      <c r="A11" s="37" t="s">
        <v>67</v>
      </c>
      <c r="B11" s="24">
        <v>0</v>
      </c>
      <c r="C11" s="25">
        <v>0</v>
      </c>
      <c r="D11" s="28">
        <v>0</v>
      </c>
      <c r="E11" s="36">
        <v>0</v>
      </c>
      <c r="F11" s="28">
        <v>0</v>
      </c>
      <c r="G11" s="36">
        <v>0</v>
      </c>
      <c r="H11" s="28">
        <v>0</v>
      </c>
      <c r="I11" s="36">
        <v>0</v>
      </c>
      <c r="J11" s="28">
        <v>1.18</v>
      </c>
      <c r="K11" s="29">
        <v>13</v>
      </c>
      <c r="L11" s="28">
        <v>6.4408000000000003</v>
      </c>
      <c r="M11" s="29">
        <v>115.29</v>
      </c>
      <c r="N11" s="28">
        <v>7.47</v>
      </c>
      <c r="O11" s="29">
        <v>127</v>
      </c>
      <c r="P11" s="34">
        <v>9.9</v>
      </c>
      <c r="Q11" s="25">
        <v>142</v>
      </c>
      <c r="R11" s="34">
        <v>12.58</v>
      </c>
      <c r="S11" s="25">
        <v>0</v>
      </c>
      <c r="T11" s="34">
        <v>13.04</v>
      </c>
      <c r="U11" s="25">
        <v>0</v>
      </c>
    </row>
    <row r="12" spans="1:21" s="34" customFormat="1" x14ac:dyDescent="0.2">
      <c r="A12" s="37" t="s">
        <v>68</v>
      </c>
      <c r="B12" s="24">
        <v>7.3</v>
      </c>
      <c r="C12" s="25">
        <v>265</v>
      </c>
      <c r="D12" s="28">
        <v>24</v>
      </c>
      <c r="E12" s="29">
        <v>1550</v>
      </c>
      <c r="F12" s="28">
        <v>52</v>
      </c>
      <c r="G12" s="29">
        <v>2378</v>
      </c>
      <c r="H12" s="28">
        <v>74</v>
      </c>
      <c r="I12" s="29">
        <v>2790</v>
      </c>
      <c r="J12" s="28">
        <v>79.56</v>
      </c>
      <c r="K12" s="29">
        <v>3737</v>
      </c>
      <c r="L12" s="28">
        <v>78.896299999999997</v>
      </c>
      <c r="M12" s="29">
        <v>4370.83</v>
      </c>
      <c r="N12" s="28">
        <v>81.72</v>
      </c>
      <c r="O12" s="29">
        <v>4534</v>
      </c>
      <c r="P12" s="34">
        <v>74.02</v>
      </c>
      <c r="Q12" s="25">
        <v>4813</v>
      </c>
      <c r="R12" s="34">
        <v>77.790000000000006</v>
      </c>
      <c r="S12" s="25">
        <v>4656</v>
      </c>
      <c r="T12" s="34">
        <v>63.76</v>
      </c>
      <c r="U12" s="25">
        <v>3804</v>
      </c>
    </row>
    <row r="13" spans="1:21" s="34" customFormat="1" x14ac:dyDescent="0.2">
      <c r="A13" s="37" t="s">
        <v>69</v>
      </c>
      <c r="B13" s="24">
        <v>0</v>
      </c>
      <c r="C13" s="25">
        <v>0</v>
      </c>
      <c r="D13" s="28">
        <v>0</v>
      </c>
      <c r="E13" s="29">
        <v>0</v>
      </c>
      <c r="F13" s="28">
        <v>0</v>
      </c>
      <c r="G13" s="29">
        <v>0</v>
      </c>
      <c r="H13" s="28">
        <v>0</v>
      </c>
      <c r="I13" s="29">
        <v>0</v>
      </c>
      <c r="J13" s="28">
        <v>0</v>
      </c>
      <c r="K13" s="29">
        <v>0</v>
      </c>
      <c r="L13" s="28">
        <v>1.7766999999999999</v>
      </c>
      <c r="M13" s="29">
        <v>36.58</v>
      </c>
      <c r="N13" s="28">
        <v>9.82</v>
      </c>
      <c r="O13" s="29">
        <v>449</v>
      </c>
      <c r="P13" s="34">
        <v>15.92</v>
      </c>
      <c r="Q13" s="25">
        <v>736</v>
      </c>
      <c r="R13" s="34">
        <v>32.49</v>
      </c>
      <c r="S13" s="25">
        <v>1026</v>
      </c>
      <c r="T13" s="34">
        <v>43.96</v>
      </c>
      <c r="U13" s="25">
        <v>1674</v>
      </c>
    </row>
    <row r="14" spans="1:21" s="34" customFormat="1" x14ac:dyDescent="0.2">
      <c r="A14" s="37" t="s">
        <v>70</v>
      </c>
      <c r="B14" s="24">
        <v>3</v>
      </c>
      <c r="C14" s="25">
        <v>63</v>
      </c>
      <c r="D14" s="28">
        <v>2</v>
      </c>
      <c r="E14" s="29">
        <v>110</v>
      </c>
      <c r="F14" s="28">
        <v>2</v>
      </c>
      <c r="G14" s="29">
        <v>33</v>
      </c>
      <c r="H14" s="28">
        <v>5</v>
      </c>
      <c r="I14" s="29">
        <v>172</v>
      </c>
      <c r="J14" s="28">
        <v>5.12</v>
      </c>
      <c r="K14" s="29">
        <v>252</v>
      </c>
      <c r="L14" s="28">
        <v>9.8155999999999999</v>
      </c>
      <c r="M14" s="29">
        <v>431.97</v>
      </c>
      <c r="N14" s="28">
        <v>15.14</v>
      </c>
      <c r="O14" s="29">
        <v>769</v>
      </c>
      <c r="P14" s="34">
        <v>13.29</v>
      </c>
      <c r="Q14" s="25">
        <v>764</v>
      </c>
      <c r="R14" s="34">
        <v>23.92</v>
      </c>
      <c r="S14" s="25">
        <v>725</v>
      </c>
      <c r="T14" s="34">
        <v>31.51</v>
      </c>
      <c r="U14" s="25">
        <v>1263</v>
      </c>
    </row>
    <row r="15" spans="1:21" s="34" customFormat="1" x14ac:dyDescent="0.2">
      <c r="A15" s="37" t="s">
        <v>71</v>
      </c>
      <c r="B15" s="24">
        <v>88.7</v>
      </c>
      <c r="C15" s="25">
        <v>2503</v>
      </c>
      <c r="D15" s="28">
        <v>70</v>
      </c>
      <c r="E15" s="29">
        <v>3860</v>
      </c>
      <c r="F15" s="28">
        <v>81</v>
      </c>
      <c r="G15" s="29">
        <v>2926</v>
      </c>
      <c r="H15" s="28">
        <v>97</v>
      </c>
      <c r="I15" s="29">
        <v>2955</v>
      </c>
      <c r="J15" s="28">
        <v>92.17</v>
      </c>
      <c r="K15" s="29">
        <v>3448</v>
      </c>
      <c r="L15" s="28">
        <v>81.429100000000005</v>
      </c>
      <c r="M15" s="29">
        <v>3448.49</v>
      </c>
      <c r="N15" s="28">
        <v>64.12</v>
      </c>
      <c r="O15" s="29">
        <v>3687</v>
      </c>
      <c r="P15" s="34">
        <v>65.599999999999994</v>
      </c>
      <c r="Q15" s="25">
        <v>3742</v>
      </c>
      <c r="R15" s="34">
        <v>68.540000000000006</v>
      </c>
      <c r="S15" s="25">
        <v>4075</v>
      </c>
      <c r="T15" s="34">
        <v>64.81</v>
      </c>
      <c r="U15" s="25">
        <v>3867</v>
      </c>
    </row>
    <row r="16" spans="1:21" s="34" customFormat="1" x14ac:dyDescent="0.2">
      <c r="A16" s="37" t="s">
        <v>72</v>
      </c>
      <c r="B16" s="24">
        <v>3.1</v>
      </c>
      <c r="C16" s="25">
        <v>118</v>
      </c>
      <c r="D16" s="28">
        <v>4</v>
      </c>
      <c r="E16" s="29">
        <v>204</v>
      </c>
      <c r="F16" s="28">
        <v>6</v>
      </c>
      <c r="G16" s="29">
        <v>281</v>
      </c>
      <c r="H16" s="28">
        <v>12</v>
      </c>
      <c r="I16" s="29">
        <v>327</v>
      </c>
      <c r="J16" s="28">
        <v>11.18</v>
      </c>
      <c r="K16" s="29">
        <v>591</v>
      </c>
      <c r="L16" s="28">
        <v>11.0748</v>
      </c>
      <c r="M16" s="29">
        <v>502.6</v>
      </c>
      <c r="N16" s="28">
        <v>16.920000000000002</v>
      </c>
      <c r="O16" s="29">
        <v>803</v>
      </c>
      <c r="P16" s="34">
        <v>26.25</v>
      </c>
      <c r="Q16" s="25">
        <v>1637</v>
      </c>
      <c r="R16" s="34">
        <v>26.42</v>
      </c>
      <c r="S16" s="25">
        <v>1762</v>
      </c>
      <c r="T16" s="34">
        <v>26.02</v>
      </c>
      <c r="U16" s="25">
        <v>1601</v>
      </c>
    </row>
    <row r="17" spans="1:21" s="43" customFormat="1" x14ac:dyDescent="0.2">
      <c r="A17" s="38" t="s">
        <v>17</v>
      </c>
      <c r="B17" s="39">
        <f t="shared" ref="B17:I17" si="0">SUM(B9:B16)</f>
        <v>118.1</v>
      </c>
      <c r="C17" s="40">
        <f t="shared" si="0"/>
        <v>3452</v>
      </c>
      <c r="D17" s="41">
        <f t="shared" si="0"/>
        <v>118</v>
      </c>
      <c r="E17" s="42">
        <f t="shared" si="0"/>
        <v>6587</v>
      </c>
      <c r="F17" s="41">
        <f>SUM(F9:F16)</f>
        <v>160</v>
      </c>
      <c r="G17" s="42">
        <f>SUM(G9:G16)</f>
        <v>6209</v>
      </c>
      <c r="H17" s="41">
        <f t="shared" si="0"/>
        <v>216</v>
      </c>
      <c r="I17" s="42">
        <f t="shared" si="0"/>
        <v>7205</v>
      </c>
      <c r="J17" s="41">
        <f t="shared" ref="J17:O17" si="1">SUM(J9:J16)</f>
        <v>225.17000000000002</v>
      </c>
      <c r="K17" s="42">
        <f t="shared" si="1"/>
        <v>9537</v>
      </c>
      <c r="L17" s="41">
        <f t="shared" si="1"/>
        <v>248.18799999999999</v>
      </c>
      <c r="M17" s="42">
        <f t="shared" si="1"/>
        <v>11409.1</v>
      </c>
      <c r="N17" s="41">
        <f t="shared" si="1"/>
        <v>286.67</v>
      </c>
      <c r="O17" s="42">
        <f t="shared" si="1"/>
        <v>14747</v>
      </c>
      <c r="P17" s="39">
        <f t="shared" ref="P17:U17" si="2">SUM(P9:P16)</f>
        <v>328.76</v>
      </c>
      <c r="Q17" s="40">
        <f t="shared" si="2"/>
        <v>18259</v>
      </c>
      <c r="R17" s="39">
        <f t="shared" si="2"/>
        <v>392.29000000000008</v>
      </c>
      <c r="S17" s="40">
        <f t="shared" si="2"/>
        <v>19373</v>
      </c>
      <c r="T17" s="39">
        <f t="shared" si="2"/>
        <v>403.00999999999993</v>
      </c>
      <c r="U17" s="40">
        <f t="shared" si="2"/>
        <v>19428</v>
      </c>
    </row>
    <row r="18" spans="1:21" s="34" customFormat="1" x14ac:dyDescent="0.2">
      <c r="A18" s="44" t="s">
        <v>22</v>
      </c>
      <c r="B18" s="45"/>
      <c r="C18" s="46"/>
      <c r="D18" s="26"/>
      <c r="E18" s="27"/>
      <c r="F18" s="26"/>
      <c r="G18" s="27"/>
      <c r="H18" s="28"/>
      <c r="I18" s="29"/>
      <c r="J18" s="26"/>
      <c r="K18" s="27"/>
      <c r="L18" s="28"/>
      <c r="M18" s="29"/>
      <c r="N18" s="28"/>
      <c r="O18" s="29"/>
      <c r="P18" s="30"/>
      <c r="Q18" s="31"/>
      <c r="R18" s="32"/>
      <c r="S18" s="33"/>
      <c r="T18" s="32"/>
      <c r="U18" s="33"/>
    </row>
    <row r="19" spans="1:21" s="34" customFormat="1" x14ac:dyDescent="0.2">
      <c r="A19" s="37" t="s">
        <v>38</v>
      </c>
      <c r="B19" s="24">
        <v>2.6</v>
      </c>
      <c r="C19" s="25">
        <v>122</v>
      </c>
      <c r="D19" s="28">
        <v>6</v>
      </c>
      <c r="E19" s="29">
        <v>296</v>
      </c>
      <c r="F19" s="28">
        <v>10</v>
      </c>
      <c r="G19" s="29">
        <v>454</v>
      </c>
      <c r="H19" s="28">
        <v>18</v>
      </c>
      <c r="I19" s="29">
        <v>1014</v>
      </c>
      <c r="J19" s="28">
        <v>29.01</v>
      </c>
      <c r="K19" s="29">
        <v>1553</v>
      </c>
      <c r="L19" s="28">
        <v>35.411099999999998</v>
      </c>
      <c r="M19" s="29">
        <v>1881.64</v>
      </c>
      <c r="N19" s="28">
        <v>54.89</v>
      </c>
      <c r="O19" s="29">
        <v>2431</v>
      </c>
      <c r="P19" s="34">
        <v>86.23</v>
      </c>
      <c r="Q19" s="25">
        <v>4443</v>
      </c>
      <c r="R19" s="34">
        <v>93.78</v>
      </c>
      <c r="S19" s="25">
        <v>4461</v>
      </c>
      <c r="T19" s="34">
        <v>97.06</v>
      </c>
      <c r="U19" s="25">
        <v>5428</v>
      </c>
    </row>
    <row r="20" spans="1:21" s="34" customFormat="1" x14ac:dyDescent="0.2">
      <c r="A20" s="37" t="s">
        <v>39</v>
      </c>
      <c r="B20" s="24">
        <v>0</v>
      </c>
      <c r="C20" s="25">
        <v>0</v>
      </c>
      <c r="D20" s="28">
        <v>0</v>
      </c>
      <c r="E20" s="29">
        <v>0</v>
      </c>
      <c r="F20" s="28">
        <v>219</v>
      </c>
      <c r="G20" s="29">
        <v>16873</v>
      </c>
      <c r="H20" s="28">
        <v>360</v>
      </c>
      <c r="I20" s="29">
        <v>24472</v>
      </c>
      <c r="J20" s="28">
        <v>392.59</v>
      </c>
      <c r="K20" s="29">
        <v>25546</v>
      </c>
      <c r="L20" s="28">
        <v>430.14049999999997</v>
      </c>
      <c r="M20" s="29">
        <v>28957.41</v>
      </c>
      <c r="N20" s="28">
        <v>447.75</v>
      </c>
      <c r="O20" s="29">
        <v>31969</v>
      </c>
      <c r="P20" s="34">
        <v>493.65</v>
      </c>
      <c r="Q20" s="25">
        <v>35781</v>
      </c>
      <c r="R20" s="34">
        <v>373.58</v>
      </c>
      <c r="S20" s="25">
        <v>28355</v>
      </c>
      <c r="T20" s="34">
        <v>417.46</v>
      </c>
      <c r="U20" s="25">
        <v>35094</v>
      </c>
    </row>
    <row r="21" spans="1:21" s="34" customFormat="1" x14ac:dyDescent="0.2">
      <c r="A21" s="37" t="s">
        <v>32</v>
      </c>
      <c r="B21" s="24">
        <v>123</v>
      </c>
      <c r="C21" s="25">
        <v>7946</v>
      </c>
      <c r="D21" s="28">
        <v>131</v>
      </c>
      <c r="E21" s="29">
        <v>8360</v>
      </c>
      <c r="F21" s="28">
        <v>122</v>
      </c>
      <c r="G21" s="29">
        <v>6942</v>
      </c>
      <c r="H21" s="28">
        <v>121</v>
      </c>
      <c r="I21" s="29">
        <v>6696</v>
      </c>
      <c r="J21" s="28">
        <v>142.21</v>
      </c>
      <c r="K21" s="29">
        <v>7262</v>
      </c>
      <c r="L21" s="28">
        <v>254.71029999999999</v>
      </c>
      <c r="M21" s="29">
        <v>13492.68</v>
      </c>
      <c r="N21" s="28">
        <v>423.96</v>
      </c>
      <c r="O21" s="29">
        <v>23089</v>
      </c>
      <c r="P21" s="34">
        <v>512</v>
      </c>
      <c r="Q21" s="25">
        <v>30270</v>
      </c>
      <c r="R21" s="34">
        <v>518.5</v>
      </c>
      <c r="S21" s="25">
        <v>30987</v>
      </c>
      <c r="T21" s="34">
        <v>563.29999999999995</v>
      </c>
      <c r="U21" s="25">
        <v>31797</v>
      </c>
    </row>
    <row r="22" spans="1:21" s="34" customFormat="1" x14ac:dyDescent="0.2">
      <c r="A22" s="37" t="s">
        <v>33</v>
      </c>
      <c r="B22" s="24">
        <v>0</v>
      </c>
      <c r="C22" s="25">
        <v>0</v>
      </c>
      <c r="D22" s="28">
        <v>0</v>
      </c>
      <c r="E22" s="29">
        <v>0</v>
      </c>
      <c r="F22" s="28">
        <v>0</v>
      </c>
      <c r="G22" s="29">
        <v>0</v>
      </c>
      <c r="H22" s="28">
        <v>0</v>
      </c>
      <c r="I22" s="29">
        <v>0</v>
      </c>
      <c r="J22" s="28">
        <v>0</v>
      </c>
      <c r="K22" s="29">
        <v>0</v>
      </c>
      <c r="L22" s="28">
        <v>0.37</v>
      </c>
      <c r="M22" s="29">
        <v>12.18</v>
      </c>
      <c r="N22" s="28">
        <v>9.98</v>
      </c>
      <c r="O22" s="29">
        <v>259</v>
      </c>
      <c r="P22" s="34">
        <v>21.33</v>
      </c>
      <c r="Q22" s="25">
        <v>1184</v>
      </c>
      <c r="R22" s="34">
        <v>17.68</v>
      </c>
      <c r="S22" s="25">
        <v>1476</v>
      </c>
      <c r="T22" s="34">
        <v>20.94</v>
      </c>
      <c r="U22" s="25">
        <v>1732</v>
      </c>
    </row>
    <row r="23" spans="1:21" s="34" customFormat="1" x14ac:dyDescent="0.2">
      <c r="A23" s="37" t="s">
        <v>34</v>
      </c>
      <c r="B23" s="24">
        <v>8.1</v>
      </c>
      <c r="C23" s="25">
        <v>232</v>
      </c>
      <c r="D23" s="28">
        <v>15</v>
      </c>
      <c r="E23" s="29">
        <v>631</v>
      </c>
      <c r="F23" s="28">
        <v>35</v>
      </c>
      <c r="G23" s="29">
        <v>1903</v>
      </c>
      <c r="H23" s="28">
        <v>56</v>
      </c>
      <c r="I23" s="29">
        <v>3298</v>
      </c>
      <c r="J23" s="28">
        <v>67.650000000000006</v>
      </c>
      <c r="K23" s="29">
        <v>4266</v>
      </c>
      <c r="L23" s="28">
        <v>74.603200000000001</v>
      </c>
      <c r="M23" s="29">
        <v>5360.94</v>
      </c>
      <c r="N23" s="28">
        <v>114.38</v>
      </c>
      <c r="O23" s="29">
        <v>7765</v>
      </c>
      <c r="P23" s="34">
        <v>142.41999999999999</v>
      </c>
      <c r="Q23" s="25">
        <v>10442</v>
      </c>
      <c r="R23" s="34">
        <v>83.2</v>
      </c>
      <c r="S23" s="25">
        <v>8778</v>
      </c>
      <c r="T23" s="34">
        <v>71.48</v>
      </c>
      <c r="U23" s="25">
        <v>6821</v>
      </c>
    </row>
    <row r="24" spans="1:21" s="34" customFormat="1" x14ac:dyDescent="0.2">
      <c r="A24" s="37" t="s">
        <v>35</v>
      </c>
      <c r="B24" s="24">
        <v>54.7</v>
      </c>
      <c r="C24" s="25">
        <v>3546</v>
      </c>
      <c r="D24" s="28">
        <v>50</v>
      </c>
      <c r="E24" s="29">
        <v>2852</v>
      </c>
      <c r="F24" s="28">
        <v>42</v>
      </c>
      <c r="G24" s="29">
        <v>2790</v>
      </c>
      <c r="H24" s="28">
        <v>42</v>
      </c>
      <c r="I24" s="29">
        <v>2752</v>
      </c>
      <c r="J24" s="28">
        <v>42.57</v>
      </c>
      <c r="K24" s="29">
        <v>2696</v>
      </c>
      <c r="L24" s="28">
        <v>31.975899999999999</v>
      </c>
      <c r="M24" s="29">
        <v>1547.78</v>
      </c>
      <c r="N24" s="28">
        <v>30.83</v>
      </c>
      <c r="O24" s="29">
        <v>1568</v>
      </c>
      <c r="P24" s="34">
        <v>36.72</v>
      </c>
      <c r="Q24" s="25">
        <v>2092</v>
      </c>
      <c r="R24" s="34">
        <v>19.09</v>
      </c>
      <c r="S24" s="25">
        <v>2371</v>
      </c>
      <c r="T24" s="34">
        <v>19.41</v>
      </c>
      <c r="U24" s="25">
        <v>2818</v>
      </c>
    </row>
    <row r="25" spans="1:21" s="34" customFormat="1" x14ac:dyDescent="0.2">
      <c r="A25" s="37" t="s">
        <v>36</v>
      </c>
      <c r="B25" s="24">
        <v>121.7</v>
      </c>
      <c r="C25" s="25">
        <v>9249</v>
      </c>
      <c r="D25" s="28">
        <v>145</v>
      </c>
      <c r="E25" s="29">
        <v>10942</v>
      </c>
      <c r="F25" s="28">
        <v>189</v>
      </c>
      <c r="G25" s="29">
        <v>14895</v>
      </c>
      <c r="H25" s="28">
        <v>210</v>
      </c>
      <c r="I25" s="29">
        <v>15972</v>
      </c>
      <c r="J25" s="28">
        <v>249.07</v>
      </c>
      <c r="K25" s="29">
        <v>18526</v>
      </c>
      <c r="L25" s="28">
        <v>354.89060000000001</v>
      </c>
      <c r="M25" s="29">
        <v>27455.02</v>
      </c>
      <c r="N25" s="28">
        <v>548.71</v>
      </c>
      <c r="O25" s="29">
        <v>39752</v>
      </c>
      <c r="P25" s="34">
        <v>601.4</v>
      </c>
      <c r="Q25" s="25">
        <v>46727</v>
      </c>
      <c r="R25" s="34">
        <v>479.98</v>
      </c>
      <c r="S25" s="25">
        <v>29186</v>
      </c>
      <c r="T25" s="34">
        <v>498.2</v>
      </c>
      <c r="U25" s="25">
        <v>51110</v>
      </c>
    </row>
    <row r="26" spans="1:21" s="34" customFormat="1" x14ac:dyDescent="0.2">
      <c r="A26" s="37" t="s">
        <v>40</v>
      </c>
      <c r="B26" s="24">
        <v>1.5</v>
      </c>
      <c r="C26" s="25">
        <v>102</v>
      </c>
      <c r="D26" s="28">
        <v>1.5</v>
      </c>
      <c r="E26" s="29">
        <v>106</v>
      </c>
      <c r="F26" s="28">
        <v>6</v>
      </c>
      <c r="G26" s="29">
        <v>332</v>
      </c>
      <c r="H26" s="28">
        <v>42</v>
      </c>
      <c r="I26" s="29">
        <v>2287</v>
      </c>
      <c r="J26" s="28">
        <v>56.57</v>
      </c>
      <c r="K26" s="29">
        <v>3483</v>
      </c>
      <c r="L26" s="28">
        <v>114.5457</v>
      </c>
      <c r="M26" s="29">
        <v>5706.64</v>
      </c>
      <c r="N26" s="28">
        <v>234.28</v>
      </c>
      <c r="O26" s="29">
        <v>13281</v>
      </c>
      <c r="P26" s="34">
        <v>300.19</v>
      </c>
      <c r="Q26" s="25">
        <v>17936</v>
      </c>
      <c r="R26" s="34">
        <v>185.66</v>
      </c>
      <c r="S26" s="25">
        <v>19779</v>
      </c>
      <c r="T26" s="34">
        <v>226.43</v>
      </c>
      <c r="U26" s="25">
        <v>24176</v>
      </c>
    </row>
    <row r="27" spans="1:21" s="34" customFormat="1" x14ac:dyDescent="0.2">
      <c r="A27" s="37" t="s">
        <v>37</v>
      </c>
      <c r="B27" s="24">
        <v>4.8</v>
      </c>
      <c r="C27" s="25">
        <v>252</v>
      </c>
      <c r="D27" s="28">
        <v>7</v>
      </c>
      <c r="E27" s="29">
        <v>318</v>
      </c>
      <c r="F27" s="28">
        <v>8</v>
      </c>
      <c r="G27" s="29">
        <v>419</v>
      </c>
      <c r="H27" s="28">
        <v>9</v>
      </c>
      <c r="I27" s="29">
        <v>386</v>
      </c>
      <c r="J27" s="28">
        <v>8.26</v>
      </c>
      <c r="K27" s="29">
        <v>316</v>
      </c>
      <c r="L27" s="28">
        <v>5.5195999999999996</v>
      </c>
      <c r="M27" s="29">
        <v>207.59</v>
      </c>
      <c r="N27" s="28">
        <v>3.72</v>
      </c>
      <c r="O27" s="29">
        <v>197</v>
      </c>
      <c r="P27" s="34">
        <v>2.75</v>
      </c>
      <c r="Q27" s="25">
        <v>184</v>
      </c>
      <c r="R27" s="34">
        <v>0.7</v>
      </c>
      <c r="S27" s="25">
        <v>52</v>
      </c>
      <c r="T27" s="34">
        <v>0.4</v>
      </c>
      <c r="U27" s="25">
        <v>137</v>
      </c>
    </row>
    <row r="28" spans="1:21" s="34" customFormat="1" x14ac:dyDescent="0.2">
      <c r="A28" s="37" t="s">
        <v>41</v>
      </c>
      <c r="B28" s="24">
        <v>380.9</v>
      </c>
      <c r="C28" s="25">
        <v>24291</v>
      </c>
      <c r="D28" s="28">
        <v>461</v>
      </c>
      <c r="E28" s="29">
        <v>29804</v>
      </c>
      <c r="F28" s="28">
        <v>344</v>
      </c>
      <c r="G28" s="29">
        <v>23259</v>
      </c>
      <c r="H28" s="28">
        <v>430</v>
      </c>
      <c r="I28" s="29">
        <v>29010</v>
      </c>
      <c r="J28" s="28">
        <v>439.22</v>
      </c>
      <c r="K28" s="29">
        <v>31747</v>
      </c>
      <c r="L28" s="28">
        <v>414.17559999999997</v>
      </c>
      <c r="M28" s="29">
        <v>28055.439999999999</v>
      </c>
      <c r="N28" s="28">
        <v>389.28</v>
      </c>
      <c r="O28" s="29">
        <v>26197</v>
      </c>
      <c r="P28" s="34">
        <v>427.17</v>
      </c>
      <c r="Q28" s="25">
        <v>29861</v>
      </c>
      <c r="R28" s="34">
        <v>234.36</v>
      </c>
      <c r="S28" s="25">
        <v>27606</v>
      </c>
      <c r="T28" s="34">
        <v>259.58999999999997</v>
      </c>
      <c r="U28" s="25">
        <v>30659</v>
      </c>
    </row>
    <row r="29" spans="1:21" s="34" customFormat="1" x14ac:dyDescent="0.2">
      <c r="A29" s="37" t="s">
        <v>42</v>
      </c>
      <c r="B29" s="24">
        <v>7.1</v>
      </c>
      <c r="C29" s="25">
        <v>533</v>
      </c>
      <c r="D29" s="28">
        <v>6</v>
      </c>
      <c r="E29" s="29">
        <v>399</v>
      </c>
      <c r="F29" s="28">
        <v>5</v>
      </c>
      <c r="G29" s="29">
        <v>374</v>
      </c>
      <c r="H29" s="28">
        <v>5</v>
      </c>
      <c r="I29" s="29">
        <v>328</v>
      </c>
      <c r="J29" s="28">
        <v>2.82</v>
      </c>
      <c r="K29" s="29">
        <v>136</v>
      </c>
      <c r="L29" s="28">
        <v>1.3479000000000001</v>
      </c>
      <c r="M29" s="29">
        <v>46.14</v>
      </c>
      <c r="N29" s="28">
        <v>0.35</v>
      </c>
      <c r="O29" s="29">
        <v>26</v>
      </c>
      <c r="P29" s="34">
        <v>0.23</v>
      </c>
      <c r="Q29" s="25">
        <v>16</v>
      </c>
      <c r="R29" s="34">
        <v>0</v>
      </c>
      <c r="S29" s="25">
        <v>0</v>
      </c>
      <c r="T29" s="34">
        <v>0</v>
      </c>
      <c r="U29" s="25">
        <v>0</v>
      </c>
    </row>
    <row r="30" spans="1:21" s="34" customFormat="1" x14ac:dyDescent="0.2">
      <c r="A30" s="37" t="s">
        <v>43</v>
      </c>
      <c r="B30" s="24">
        <v>210.9</v>
      </c>
      <c r="C30" s="25">
        <v>13555</v>
      </c>
      <c r="D30" s="28">
        <v>215</v>
      </c>
      <c r="E30" s="29">
        <v>13764</v>
      </c>
      <c r="F30" s="28">
        <v>218</v>
      </c>
      <c r="G30" s="29">
        <v>11576</v>
      </c>
      <c r="H30" s="28">
        <v>242</v>
      </c>
      <c r="I30" s="29">
        <v>13156</v>
      </c>
      <c r="J30" s="28">
        <v>252.23</v>
      </c>
      <c r="K30" s="29">
        <v>12358</v>
      </c>
      <c r="L30" s="28">
        <v>290.59530000000001</v>
      </c>
      <c r="M30" s="29">
        <v>12594.84</v>
      </c>
      <c r="N30" s="28">
        <v>327.24</v>
      </c>
      <c r="O30" s="29">
        <v>16896</v>
      </c>
      <c r="P30" s="34">
        <v>385.73</v>
      </c>
      <c r="Q30" s="25">
        <v>19907</v>
      </c>
      <c r="R30" s="34">
        <v>447.06</v>
      </c>
      <c r="S30" s="25">
        <v>21193</v>
      </c>
      <c r="T30" s="34">
        <v>531.5</v>
      </c>
      <c r="U30" s="25">
        <v>28235</v>
      </c>
    </row>
    <row r="31" spans="1:21" s="34" customFormat="1" x14ac:dyDescent="0.2">
      <c r="A31" s="37" t="s">
        <v>44</v>
      </c>
      <c r="B31" s="24">
        <v>23.7</v>
      </c>
      <c r="C31" s="25">
        <v>1623</v>
      </c>
      <c r="D31" s="28">
        <v>31</v>
      </c>
      <c r="E31" s="29">
        <v>2167</v>
      </c>
      <c r="F31" s="28">
        <v>38</v>
      </c>
      <c r="G31" s="29">
        <v>2375</v>
      </c>
      <c r="H31" s="28">
        <v>70</v>
      </c>
      <c r="I31" s="29">
        <v>3983</v>
      </c>
      <c r="J31" s="28">
        <v>53.17</v>
      </c>
      <c r="K31" s="29">
        <v>2963</v>
      </c>
      <c r="L31" s="28">
        <v>78.035799999999995</v>
      </c>
      <c r="M31" s="29">
        <v>3280.79</v>
      </c>
      <c r="N31" s="28">
        <v>58.98</v>
      </c>
      <c r="O31" s="29">
        <v>3216.19</v>
      </c>
      <c r="P31" s="34">
        <v>0</v>
      </c>
      <c r="Q31" s="25">
        <v>2037</v>
      </c>
      <c r="R31" s="34">
        <v>0</v>
      </c>
      <c r="S31" s="25">
        <v>0</v>
      </c>
      <c r="T31" s="34">
        <v>0</v>
      </c>
      <c r="U31" s="25">
        <v>0</v>
      </c>
    </row>
    <row r="32" spans="1:21" s="34" customFormat="1" x14ac:dyDescent="0.2">
      <c r="A32" s="37" t="s">
        <v>45</v>
      </c>
      <c r="B32" s="24">
        <v>0</v>
      </c>
      <c r="C32" s="25">
        <v>0</v>
      </c>
      <c r="D32" s="28">
        <v>0</v>
      </c>
      <c r="E32" s="29">
        <v>0</v>
      </c>
      <c r="F32" s="28">
        <v>0</v>
      </c>
      <c r="G32" s="29">
        <v>0</v>
      </c>
      <c r="H32" s="28">
        <v>0</v>
      </c>
      <c r="I32" s="29">
        <v>0</v>
      </c>
      <c r="J32" s="28">
        <v>0</v>
      </c>
      <c r="K32" s="29">
        <v>0</v>
      </c>
      <c r="L32" s="28">
        <v>0</v>
      </c>
      <c r="M32" s="29">
        <v>0</v>
      </c>
      <c r="N32" s="28">
        <v>4.8</v>
      </c>
      <c r="O32" s="29">
        <v>147.05000000000001</v>
      </c>
      <c r="P32" s="34">
        <v>46.059199999999997</v>
      </c>
      <c r="Q32" s="25">
        <v>1087</v>
      </c>
      <c r="R32" s="34">
        <v>0</v>
      </c>
      <c r="S32" s="25">
        <v>0</v>
      </c>
      <c r="T32" s="34">
        <v>0</v>
      </c>
      <c r="U32" s="25">
        <v>0</v>
      </c>
    </row>
    <row r="33" spans="1:21" s="34" customFormat="1" x14ac:dyDescent="0.2">
      <c r="A33" s="37" t="s">
        <v>46</v>
      </c>
      <c r="B33" s="24">
        <v>0</v>
      </c>
      <c r="C33" s="25">
        <v>0</v>
      </c>
      <c r="D33" s="28">
        <v>0</v>
      </c>
      <c r="E33" s="29">
        <v>0</v>
      </c>
      <c r="F33" s="28">
        <v>0</v>
      </c>
      <c r="G33" s="29">
        <v>0</v>
      </c>
      <c r="H33" s="28">
        <v>0</v>
      </c>
      <c r="I33" s="29">
        <v>0</v>
      </c>
      <c r="J33" s="28">
        <v>49.6</v>
      </c>
      <c r="K33" s="29">
        <v>2489</v>
      </c>
      <c r="L33" s="28">
        <v>105.5706</v>
      </c>
      <c r="M33" s="29">
        <v>5142.57</v>
      </c>
      <c r="N33" s="28">
        <v>112.41</v>
      </c>
      <c r="O33" s="29">
        <v>4487.2299999999996</v>
      </c>
      <c r="P33" s="34">
        <v>115.563</v>
      </c>
      <c r="Q33" s="25">
        <v>4454</v>
      </c>
      <c r="R33" s="34">
        <v>156.88999999999999</v>
      </c>
      <c r="S33" s="25">
        <v>6744</v>
      </c>
      <c r="T33" s="34">
        <v>164.09</v>
      </c>
      <c r="U33" s="25">
        <v>6964</v>
      </c>
    </row>
    <row r="34" spans="1:21" s="34" customFormat="1" x14ac:dyDescent="0.2">
      <c r="A34" s="37" t="s">
        <v>47</v>
      </c>
      <c r="B34" s="24">
        <v>368.8</v>
      </c>
      <c r="C34" s="25">
        <v>26193</v>
      </c>
      <c r="D34" s="28">
        <v>362</v>
      </c>
      <c r="E34" s="29">
        <v>28559</v>
      </c>
      <c r="F34" s="28">
        <v>304</v>
      </c>
      <c r="G34" s="29">
        <v>22719</v>
      </c>
      <c r="H34" s="28">
        <v>287</v>
      </c>
      <c r="I34" s="29">
        <v>20691</v>
      </c>
      <c r="J34" s="28">
        <v>255.91</v>
      </c>
      <c r="K34" s="29">
        <v>19004</v>
      </c>
      <c r="L34" s="28">
        <v>316.87150000000003</v>
      </c>
      <c r="M34" s="29">
        <v>20283.09</v>
      </c>
      <c r="N34" s="28">
        <v>410.67</v>
      </c>
      <c r="O34" s="29">
        <v>22913</v>
      </c>
      <c r="P34" s="34">
        <v>443.81</v>
      </c>
      <c r="Q34" s="25">
        <v>30115</v>
      </c>
      <c r="R34" s="34">
        <v>476.58</v>
      </c>
      <c r="S34" s="25">
        <v>32280</v>
      </c>
      <c r="T34" s="34">
        <v>530.73</v>
      </c>
      <c r="U34" s="25">
        <v>34824</v>
      </c>
    </row>
    <row r="35" spans="1:21" s="34" customFormat="1" x14ac:dyDescent="0.2">
      <c r="A35" s="37" t="s">
        <v>48</v>
      </c>
      <c r="B35" s="24">
        <v>9.8000000000000007</v>
      </c>
      <c r="C35" s="25">
        <v>454</v>
      </c>
      <c r="D35" s="28">
        <v>8</v>
      </c>
      <c r="E35" s="29">
        <v>468</v>
      </c>
      <c r="F35" s="28">
        <v>5</v>
      </c>
      <c r="G35" s="29">
        <v>233</v>
      </c>
      <c r="H35" s="28">
        <v>5</v>
      </c>
      <c r="I35" s="29">
        <v>186</v>
      </c>
      <c r="J35" s="28">
        <v>4.6399999999999997</v>
      </c>
      <c r="K35" s="29">
        <v>262</v>
      </c>
      <c r="L35" s="28">
        <v>1.7096</v>
      </c>
      <c r="M35" s="29">
        <v>75.87</v>
      </c>
      <c r="N35" s="28">
        <v>0.94</v>
      </c>
      <c r="O35" s="29">
        <v>28</v>
      </c>
      <c r="P35" s="34">
        <v>0.97</v>
      </c>
      <c r="Q35" s="25">
        <v>33</v>
      </c>
      <c r="R35" s="34">
        <v>0.24</v>
      </c>
      <c r="S35" s="25">
        <v>5</v>
      </c>
      <c r="T35" s="34">
        <v>0.14000000000000001</v>
      </c>
      <c r="U35" s="25">
        <v>0</v>
      </c>
    </row>
    <row r="36" spans="1:21" s="34" customFormat="1" x14ac:dyDescent="0.2">
      <c r="A36" s="37" t="s">
        <v>49</v>
      </c>
      <c r="B36" s="24">
        <v>78.599999999999994</v>
      </c>
      <c r="C36" s="25">
        <v>3839</v>
      </c>
      <c r="D36" s="28">
        <v>60</v>
      </c>
      <c r="E36" s="29">
        <v>2618</v>
      </c>
      <c r="F36" s="28">
        <v>35</v>
      </c>
      <c r="G36" s="29">
        <v>2290</v>
      </c>
      <c r="H36" s="28">
        <v>35</v>
      </c>
      <c r="I36" s="29">
        <v>2266</v>
      </c>
      <c r="J36" s="28">
        <v>78.47</v>
      </c>
      <c r="K36" s="29">
        <v>4173</v>
      </c>
      <c r="L36" s="28">
        <v>204.77199999999999</v>
      </c>
      <c r="M36" s="29">
        <v>11375.6</v>
      </c>
      <c r="N36" s="28">
        <v>215.68</v>
      </c>
      <c r="O36" s="29">
        <v>11281</v>
      </c>
      <c r="P36" s="34">
        <v>188.76</v>
      </c>
      <c r="Q36" s="25">
        <v>11358</v>
      </c>
      <c r="R36" s="34">
        <v>190.63</v>
      </c>
      <c r="S36" s="25">
        <v>10332</v>
      </c>
      <c r="T36" s="34">
        <v>195.28</v>
      </c>
      <c r="U36" s="25">
        <v>9372</v>
      </c>
    </row>
    <row r="37" spans="1:21" s="34" customFormat="1" x14ac:dyDescent="0.2">
      <c r="A37" s="37" t="s">
        <v>50</v>
      </c>
      <c r="B37" s="24">
        <v>1.1000000000000001</v>
      </c>
      <c r="C37" s="25">
        <v>36</v>
      </c>
      <c r="D37" s="28">
        <v>2</v>
      </c>
      <c r="E37" s="29">
        <v>49</v>
      </c>
      <c r="F37" s="28">
        <v>4</v>
      </c>
      <c r="G37" s="29">
        <v>83</v>
      </c>
      <c r="H37" s="28">
        <v>8</v>
      </c>
      <c r="I37" s="29">
        <v>180</v>
      </c>
      <c r="J37" s="28">
        <v>8.99</v>
      </c>
      <c r="K37" s="29">
        <v>222</v>
      </c>
      <c r="L37" s="28">
        <v>10.231999999999999</v>
      </c>
      <c r="M37" s="29">
        <v>273.11</v>
      </c>
      <c r="N37" s="28">
        <v>12.77</v>
      </c>
      <c r="O37" s="29">
        <v>335</v>
      </c>
      <c r="P37" s="34">
        <v>15.42</v>
      </c>
      <c r="Q37" s="25">
        <v>424</v>
      </c>
      <c r="R37" s="34">
        <v>9.67</v>
      </c>
      <c r="S37" s="25">
        <v>254</v>
      </c>
      <c r="T37" s="34">
        <v>6.99</v>
      </c>
      <c r="U37" s="25">
        <v>151</v>
      </c>
    </row>
    <row r="38" spans="1:21" s="34" customFormat="1" x14ac:dyDescent="0.2">
      <c r="A38" s="37" t="s">
        <v>51</v>
      </c>
      <c r="B38" s="24">
        <v>238.2</v>
      </c>
      <c r="C38" s="25">
        <v>10779</v>
      </c>
      <c r="D38" s="28">
        <v>508</v>
      </c>
      <c r="E38" s="29">
        <v>43466</v>
      </c>
      <c r="F38" s="28">
        <v>717</v>
      </c>
      <c r="G38" s="29">
        <v>51627</v>
      </c>
      <c r="H38" s="28">
        <v>850</v>
      </c>
      <c r="I38" s="29">
        <v>55069</v>
      </c>
      <c r="J38" s="28">
        <v>786.96</v>
      </c>
      <c r="K38" s="29">
        <v>62610</v>
      </c>
      <c r="L38" s="28">
        <v>589.88149999999996</v>
      </c>
      <c r="M38" s="29">
        <v>42598.63</v>
      </c>
      <c r="N38" s="28">
        <v>331.95</v>
      </c>
      <c r="O38" s="29">
        <v>22524</v>
      </c>
      <c r="P38" s="34">
        <v>223.92</v>
      </c>
      <c r="Q38" s="25">
        <v>16607</v>
      </c>
      <c r="R38" s="34">
        <v>30.35</v>
      </c>
      <c r="S38" s="25">
        <v>6745</v>
      </c>
      <c r="T38" s="34">
        <v>22.82</v>
      </c>
      <c r="U38" s="25">
        <v>3926</v>
      </c>
    </row>
    <row r="39" spans="1:21" s="34" customFormat="1" x14ac:dyDescent="0.2">
      <c r="A39" s="37" t="s">
        <v>52</v>
      </c>
      <c r="B39" s="24">
        <v>0</v>
      </c>
      <c r="C39" s="25">
        <v>0</v>
      </c>
      <c r="D39" s="28">
        <v>44</v>
      </c>
      <c r="E39" s="29">
        <v>3798</v>
      </c>
      <c r="F39" s="28">
        <v>50</v>
      </c>
      <c r="G39" s="29">
        <v>4521</v>
      </c>
      <c r="H39" s="28">
        <v>48</v>
      </c>
      <c r="I39" s="29">
        <v>4065</v>
      </c>
      <c r="J39" s="28">
        <v>42.04</v>
      </c>
      <c r="K39" s="29">
        <v>3492</v>
      </c>
      <c r="L39" s="28">
        <v>29.314</v>
      </c>
      <c r="M39" s="29">
        <v>2091.86</v>
      </c>
      <c r="N39" s="28">
        <v>19.47</v>
      </c>
      <c r="O39" s="29">
        <v>1433</v>
      </c>
      <c r="P39" s="34">
        <v>18.079999999999998</v>
      </c>
      <c r="Q39" s="25">
        <v>1462</v>
      </c>
      <c r="R39" s="34">
        <v>0.64</v>
      </c>
      <c r="S39" s="25">
        <v>765</v>
      </c>
      <c r="T39" s="34">
        <v>0.47</v>
      </c>
      <c r="U39" s="25">
        <v>528</v>
      </c>
    </row>
    <row r="40" spans="1:21" s="43" customFormat="1" x14ac:dyDescent="0.2">
      <c r="A40" s="38" t="s">
        <v>17</v>
      </c>
      <c r="B40" s="39">
        <f t="shared" ref="B40:I40" si="3">SUM(B19:B39)</f>
        <v>1635.4999999999998</v>
      </c>
      <c r="C40" s="40">
        <f t="shared" si="3"/>
        <v>102752</v>
      </c>
      <c r="D40" s="41">
        <f t="shared" si="3"/>
        <v>2052.5</v>
      </c>
      <c r="E40" s="42">
        <f t="shared" si="3"/>
        <v>148597</v>
      </c>
      <c r="F40" s="41">
        <f>SUM(F19:F39)</f>
        <v>2351</v>
      </c>
      <c r="G40" s="42">
        <f>SUM(G19:G39)</f>
        <v>163665</v>
      </c>
      <c r="H40" s="41">
        <f t="shared" si="3"/>
        <v>2838</v>
      </c>
      <c r="I40" s="42">
        <f t="shared" si="3"/>
        <v>185811</v>
      </c>
      <c r="J40" s="41">
        <f t="shared" ref="J40:O40" si="4">SUM(J19:J39)</f>
        <v>2961.98</v>
      </c>
      <c r="K40" s="42">
        <f t="shared" si="4"/>
        <v>203104</v>
      </c>
      <c r="L40" s="41">
        <f t="shared" si="4"/>
        <v>3344.6727000000001</v>
      </c>
      <c r="M40" s="42">
        <f t="shared" si="4"/>
        <v>210439.81999999995</v>
      </c>
      <c r="N40" s="41">
        <f t="shared" si="4"/>
        <v>3753.0399999999995</v>
      </c>
      <c r="O40" s="42">
        <f t="shared" si="4"/>
        <v>229794.47</v>
      </c>
      <c r="P40" s="39">
        <f t="shared" ref="P40:U40" si="5">SUM(P19:P39)</f>
        <v>4062.4022000000004</v>
      </c>
      <c r="Q40" s="40">
        <f t="shared" si="5"/>
        <v>266420</v>
      </c>
      <c r="R40" s="39">
        <f t="shared" si="5"/>
        <v>3318.5899999999997</v>
      </c>
      <c r="S40" s="40">
        <f t="shared" si="5"/>
        <v>231369</v>
      </c>
      <c r="T40" s="39">
        <f t="shared" si="5"/>
        <v>3626.2900000000004</v>
      </c>
      <c r="U40" s="40">
        <f t="shared" si="5"/>
        <v>273772</v>
      </c>
    </row>
    <row r="41" spans="1:21" x14ac:dyDescent="0.2">
      <c r="A41" s="1" t="s">
        <v>138</v>
      </c>
      <c r="B41" s="24"/>
      <c r="C41" s="25"/>
      <c r="D41" s="26"/>
      <c r="E41" s="27"/>
      <c r="F41" s="26"/>
      <c r="G41" s="27"/>
      <c r="H41" s="28"/>
      <c r="I41" s="29"/>
      <c r="J41" s="26"/>
      <c r="K41" s="27"/>
      <c r="M41" s="29"/>
      <c r="O41" s="29"/>
      <c r="P41" s="30"/>
      <c r="Q41" s="31"/>
      <c r="R41" s="32"/>
      <c r="S41" s="33"/>
      <c r="T41" s="32"/>
      <c r="U41" s="33"/>
    </row>
    <row r="42" spans="1:21" x14ac:dyDescent="0.2">
      <c r="A42" s="9" t="s">
        <v>53</v>
      </c>
      <c r="B42" s="24">
        <v>0</v>
      </c>
      <c r="C42" s="25">
        <v>0</v>
      </c>
      <c r="D42" s="28">
        <v>10</v>
      </c>
      <c r="E42" s="29">
        <v>799</v>
      </c>
      <c r="F42" s="28">
        <v>10</v>
      </c>
      <c r="G42" s="29">
        <v>680</v>
      </c>
      <c r="H42" s="28">
        <v>8</v>
      </c>
      <c r="I42" s="29">
        <v>684</v>
      </c>
      <c r="J42" s="28">
        <v>7.9</v>
      </c>
      <c r="K42" s="29">
        <v>672</v>
      </c>
      <c r="L42" s="28">
        <v>9.7750000000000004</v>
      </c>
      <c r="M42" s="29">
        <v>348.3</v>
      </c>
      <c r="N42" s="28">
        <v>8.92</v>
      </c>
      <c r="O42" s="29">
        <v>539</v>
      </c>
      <c r="P42" s="34">
        <v>0</v>
      </c>
      <c r="Q42" s="25">
        <v>20</v>
      </c>
      <c r="R42" s="34">
        <v>0</v>
      </c>
      <c r="S42" s="25">
        <v>20</v>
      </c>
      <c r="T42" s="34">
        <v>0</v>
      </c>
      <c r="U42" s="25">
        <v>42</v>
      </c>
    </row>
    <row r="43" spans="1:21" x14ac:dyDescent="0.2">
      <c r="A43" s="9" t="s">
        <v>54</v>
      </c>
      <c r="B43" s="24">
        <v>0</v>
      </c>
      <c r="C43" s="25">
        <v>0</v>
      </c>
      <c r="D43" s="28">
        <v>0</v>
      </c>
      <c r="E43" s="29">
        <v>0</v>
      </c>
      <c r="F43" s="28">
        <v>3</v>
      </c>
      <c r="G43" s="29">
        <v>214</v>
      </c>
      <c r="H43" s="28">
        <v>6</v>
      </c>
      <c r="I43" s="29">
        <v>429</v>
      </c>
      <c r="J43" s="28">
        <v>9.57</v>
      </c>
      <c r="K43" s="29">
        <v>693</v>
      </c>
      <c r="L43" s="28">
        <v>8.2327999999999992</v>
      </c>
      <c r="M43" s="29">
        <v>460.78</v>
      </c>
      <c r="N43" s="28">
        <v>14.67</v>
      </c>
      <c r="O43" s="29">
        <v>508</v>
      </c>
      <c r="P43" s="34">
        <v>28.83</v>
      </c>
      <c r="Q43" s="25">
        <v>1710</v>
      </c>
      <c r="R43" s="34">
        <v>178.41</v>
      </c>
      <c r="S43" s="25">
        <v>1689</v>
      </c>
      <c r="T43" s="34">
        <v>206.24</v>
      </c>
      <c r="U43" s="25">
        <v>2499</v>
      </c>
    </row>
    <row r="44" spans="1:21" x14ac:dyDescent="0.2">
      <c r="A44" s="9" t="s">
        <v>55</v>
      </c>
      <c r="B44" s="24">
        <v>1.4</v>
      </c>
      <c r="C44" s="25">
        <v>119</v>
      </c>
      <c r="D44" s="28">
        <v>1.5</v>
      </c>
      <c r="E44" s="29">
        <v>120</v>
      </c>
      <c r="F44" s="28">
        <v>3</v>
      </c>
      <c r="G44" s="29">
        <v>173</v>
      </c>
      <c r="H44" s="28">
        <v>4</v>
      </c>
      <c r="I44" s="29">
        <v>246</v>
      </c>
      <c r="J44" s="28">
        <v>4.24</v>
      </c>
      <c r="K44" s="29">
        <v>271</v>
      </c>
      <c r="L44" s="28">
        <v>4.4850000000000003</v>
      </c>
      <c r="M44" s="29">
        <v>92.33</v>
      </c>
      <c r="N44" s="28">
        <v>0.78</v>
      </c>
      <c r="O44" s="36">
        <v>0.84</v>
      </c>
      <c r="P44" s="34">
        <v>0.13</v>
      </c>
      <c r="Q44" s="25">
        <v>2.75</v>
      </c>
      <c r="R44" s="34">
        <v>32.200000000000003</v>
      </c>
      <c r="S44" s="25">
        <v>0</v>
      </c>
      <c r="T44" s="34">
        <v>23.77</v>
      </c>
      <c r="U44" s="25">
        <v>0</v>
      </c>
    </row>
    <row r="45" spans="1:21" x14ac:dyDescent="0.2">
      <c r="A45" s="9" t="s">
        <v>56</v>
      </c>
      <c r="B45" s="24">
        <v>2.1</v>
      </c>
      <c r="C45" s="25">
        <v>72</v>
      </c>
      <c r="D45" s="28">
        <v>1.5</v>
      </c>
      <c r="E45" s="29">
        <v>75</v>
      </c>
      <c r="F45" s="28">
        <v>1</v>
      </c>
      <c r="G45" s="29">
        <v>75</v>
      </c>
      <c r="H45" s="28">
        <v>1</v>
      </c>
      <c r="I45" s="29">
        <v>72</v>
      </c>
      <c r="J45" s="28">
        <v>0.94</v>
      </c>
      <c r="K45" s="29">
        <v>99</v>
      </c>
      <c r="L45" s="28">
        <v>0.22</v>
      </c>
      <c r="M45" s="29">
        <v>11.27</v>
      </c>
      <c r="N45" s="28">
        <v>0.12</v>
      </c>
      <c r="O45" s="29">
        <v>0</v>
      </c>
      <c r="P45" s="34">
        <v>0.13</v>
      </c>
      <c r="Q45" s="25">
        <v>7</v>
      </c>
      <c r="R45" s="34">
        <v>20.079999999999998</v>
      </c>
      <c r="S45" s="25">
        <v>227</v>
      </c>
      <c r="T45" s="34">
        <v>20.21</v>
      </c>
      <c r="U45" s="25">
        <v>8</v>
      </c>
    </row>
    <row r="46" spans="1:21" x14ac:dyDescent="0.2">
      <c r="A46" s="9" t="s">
        <v>57</v>
      </c>
      <c r="B46" s="24">
        <v>0</v>
      </c>
      <c r="C46" s="25">
        <v>0</v>
      </c>
      <c r="D46" s="28">
        <v>0</v>
      </c>
      <c r="E46" s="29">
        <v>0</v>
      </c>
      <c r="F46" s="28">
        <v>0</v>
      </c>
      <c r="G46" s="29">
        <v>0</v>
      </c>
      <c r="H46" s="28">
        <v>0</v>
      </c>
      <c r="I46" s="29">
        <v>0</v>
      </c>
      <c r="J46" s="28">
        <v>0</v>
      </c>
      <c r="K46" s="29">
        <v>0</v>
      </c>
      <c r="L46" s="28">
        <v>0</v>
      </c>
      <c r="M46" s="29">
        <v>0</v>
      </c>
      <c r="N46" s="28">
        <v>0.24</v>
      </c>
      <c r="O46" s="29">
        <v>0</v>
      </c>
      <c r="P46" s="34">
        <v>0.23</v>
      </c>
      <c r="Q46" s="25">
        <v>11</v>
      </c>
      <c r="R46" s="34">
        <v>140.85</v>
      </c>
      <c r="S46" s="25">
        <v>14</v>
      </c>
      <c r="T46" s="34">
        <v>156.65</v>
      </c>
      <c r="U46" s="25">
        <v>21</v>
      </c>
    </row>
    <row r="47" spans="1:21" x14ac:dyDescent="0.2">
      <c r="A47" s="9" t="s">
        <v>58</v>
      </c>
      <c r="B47" s="24">
        <v>9</v>
      </c>
      <c r="C47" s="25">
        <v>627</v>
      </c>
      <c r="D47" s="28">
        <v>9</v>
      </c>
      <c r="E47" s="29">
        <v>645</v>
      </c>
      <c r="F47" s="28">
        <v>11</v>
      </c>
      <c r="G47" s="29">
        <v>594</v>
      </c>
      <c r="H47" s="28">
        <v>20</v>
      </c>
      <c r="I47" s="29">
        <v>1134</v>
      </c>
      <c r="J47" s="28">
        <v>24.19</v>
      </c>
      <c r="K47" s="29">
        <v>1442</v>
      </c>
      <c r="L47" s="28">
        <v>36.553800000000003</v>
      </c>
      <c r="M47" s="29">
        <v>1748.71</v>
      </c>
      <c r="N47" s="28">
        <v>62.19</v>
      </c>
      <c r="O47" s="29">
        <v>2737</v>
      </c>
      <c r="P47" s="34">
        <v>71.13</v>
      </c>
      <c r="Q47" s="25">
        <v>3304</v>
      </c>
      <c r="R47" s="34">
        <v>234.18</v>
      </c>
      <c r="S47" s="25">
        <v>3333</v>
      </c>
      <c r="T47" s="34">
        <v>258.94</v>
      </c>
      <c r="U47" s="25">
        <v>4486</v>
      </c>
    </row>
    <row r="48" spans="1:21" x14ac:dyDescent="0.2">
      <c r="A48" s="9" t="s">
        <v>59</v>
      </c>
      <c r="B48" s="24">
        <v>1.3</v>
      </c>
      <c r="C48" s="25">
        <v>68</v>
      </c>
      <c r="D48" s="28">
        <v>1.3</v>
      </c>
      <c r="E48" s="29">
        <v>55</v>
      </c>
      <c r="F48" s="28">
        <v>0.4</v>
      </c>
      <c r="G48" s="29">
        <v>29</v>
      </c>
      <c r="H48" s="28">
        <v>0.4</v>
      </c>
      <c r="I48" s="29">
        <v>17</v>
      </c>
      <c r="J48" s="28">
        <v>0.25</v>
      </c>
      <c r="K48" s="29">
        <v>23</v>
      </c>
      <c r="L48" s="28">
        <v>0</v>
      </c>
      <c r="M48" s="29">
        <v>0</v>
      </c>
      <c r="N48" s="28">
        <v>0</v>
      </c>
      <c r="O48" s="29">
        <v>0</v>
      </c>
      <c r="P48" s="34">
        <v>0</v>
      </c>
      <c r="Q48" s="25">
        <v>0</v>
      </c>
      <c r="R48" s="34">
        <v>0.04</v>
      </c>
      <c r="S48" s="25">
        <v>0</v>
      </c>
      <c r="T48" s="34">
        <v>0</v>
      </c>
      <c r="U48" s="25">
        <v>0</v>
      </c>
    </row>
    <row r="49" spans="1:21" x14ac:dyDescent="0.2">
      <c r="A49" s="9" t="s">
        <v>60</v>
      </c>
      <c r="B49" s="24">
        <v>180.4</v>
      </c>
      <c r="C49" s="25">
        <v>7462</v>
      </c>
      <c r="D49" s="28">
        <v>139</v>
      </c>
      <c r="E49" s="29">
        <v>7938</v>
      </c>
      <c r="F49" s="28">
        <v>127</v>
      </c>
      <c r="G49" s="29">
        <v>8063</v>
      </c>
      <c r="H49" s="28">
        <v>100</v>
      </c>
      <c r="I49" s="29">
        <v>6756</v>
      </c>
      <c r="J49" s="28">
        <v>104.17</v>
      </c>
      <c r="K49" s="29">
        <v>6916</v>
      </c>
      <c r="L49" s="28">
        <v>95.387100000000004</v>
      </c>
      <c r="M49" s="29">
        <v>5375.46</v>
      </c>
      <c r="N49" s="28">
        <v>70.010000000000005</v>
      </c>
      <c r="O49" s="29">
        <v>3400</v>
      </c>
      <c r="P49" s="34">
        <v>76.62</v>
      </c>
      <c r="Q49" s="25">
        <v>4661</v>
      </c>
      <c r="R49" s="34">
        <v>312.17</v>
      </c>
      <c r="S49" s="25">
        <v>4392</v>
      </c>
      <c r="T49" s="34">
        <v>324.8</v>
      </c>
      <c r="U49" s="25">
        <v>4692</v>
      </c>
    </row>
    <row r="50" spans="1:21" x14ac:dyDescent="0.2">
      <c r="A50" s="9" t="s">
        <v>61</v>
      </c>
      <c r="B50" s="24">
        <v>8.9</v>
      </c>
      <c r="C50" s="25">
        <v>545</v>
      </c>
      <c r="D50" s="28">
        <v>9</v>
      </c>
      <c r="E50" s="29">
        <v>527</v>
      </c>
      <c r="F50" s="28">
        <v>9</v>
      </c>
      <c r="G50" s="29">
        <v>567</v>
      </c>
      <c r="H50" s="28">
        <v>8</v>
      </c>
      <c r="I50" s="29">
        <v>409</v>
      </c>
      <c r="J50" s="28">
        <v>6.5</v>
      </c>
      <c r="K50" s="29">
        <v>454</v>
      </c>
      <c r="L50" s="28">
        <v>4.0141</v>
      </c>
      <c r="M50" s="29">
        <v>89.81</v>
      </c>
      <c r="N50" s="28">
        <v>1.42</v>
      </c>
      <c r="O50" s="29">
        <v>20</v>
      </c>
      <c r="P50" s="34">
        <v>0</v>
      </c>
      <c r="Q50" s="25">
        <v>0</v>
      </c>
      <c r="R50" s="34">
        <v>0</v>
      </c>
      <c r="S50" s="25">
        <v>0</v>
      </c>
      <c r="T50" s="34">
        <v>0</v>
      </c>
      <c r="U50" s="25">
        <v>0</v>
      </c>
    </row>
    <row r="51" spans="1:21" s="48" customFormat="1" x14ac:dyDescent="0.2">
      <c r="A51" s="47" t="s">
        <v>17</v>
      </c>
      <c r="B51" s="39">
        <f t="shared" ref="B51:I51" si="6">SUM(B42:B50)</f>
        <v>203.10000000000002</v>
      </c>
      <c r="C51" s="40">
        <f t="shared" si="6"/>
        <v>8893</v>
      </c>
      <c r="D51" s="41">
        <f t="shared" si="6"/>
        <v>171.3</v>
      </c>
      <c r="E51" s="42">
        <f t="shared" si="6"/>
        <v>10159</v>
      </c>
      <c r="F51" s="41">
        <f>SUM(F42:F50)</f>
        <v>164.4</v>
      </c>
      <c r="G51" s="42">
        <f>SUM(G42:G50)</f>
        <v>10395</v>
      </c>
      <c r="H51" s="41">
        <f t="shared" si="6"/>
        <v>147.4</v>
      </c>
      <c r="I51" s="42">
        <f t="shared" si="6"/>
        <v>9747</v>
      </c>
      <c r="J51" s="41">
        <f t="shared" ref="J51:O51" si="7">SUM(J42:J50)</f>
        <v>157.76</v>
      </c>
      <c r="K51" s="42">
        <f t="shared" si="7"/>
        <v>10570</v>
      </c>
      <c r="L51" s="41">
        <f t="shared" si="7"/>
        <v>158.66780000000003</v>
      </c>
      <c r="M51" s="42">
        <f t="shared" si="7"/>
        <v>8126.6600000000008</v>
      </c>
      <c r="N51" s="41">
        <f t="shared" si="7"/>
        <v>158.35</v>
      </c>
      <c r="O51" s="42">
        <f t="shared" si="7"/>
        <v>7204.84</v>
      </c>
      <c r="P51" s="39">
        <f t="shared" ref="P51:U51" si="8">SUM(P42:P50)</f>
        <v>177.07</v>
      </c>
      <c r="Q51" s="40">
        <f t="shared" si="8"/>
        <v>9715.75</v>
      </c>
      <c r="R51" s="39">
        <f t="shared" si="8"/>
        <v>917.93000000000006</v>
      </c>
      <c r="S51" s="40">
        <f t="shared" si="8"/>
        <v>9675</v>
      </c>
      <c r="T51" s="39">
        <f t="shared" si="8"/>
        <v>990.6099999999999</v>
      </c>
      <c r="U51" s="40">
        <f t="shared" si="8"/>
        <v>11748</v>
      </c>
    </row>
    <row r="52" spans="1:21" hidden="1" x14ac:dyDescent="0.2">
      <c r="A52" s="9"/>
      <c r="B52" s="24"/>
      <c r="C52" s="25"/>
      <c r="D52" s="26"/>
      <c r="E52" s="27"/>
      <c r="F52" s="26"/>
      <c r="G52" s="27"/>
      <c r="H52" s="28"/>
      <c r="I52" s="29"/>
      <c r="J52" s="26"/>
      <c r="K52" s="27"/>
      <c r="M52" s="29"/>
      <c r="O52" s="29"/>
      <c r="P52" s="30"/>
      <c r="Q52" s="31"/>
      <c r="R52" s="32"/>
      <c r="S52" s="33"/>
      <c r="T52" s="32"/>
      <c r="U52" s="33"/>
    </row>
    <row r="53" spans="1:21" hidden="1" x14ac:dyDescent="0.2">
      <c r="A53" s="9"/>
      <c r="B53" s="24"/>
      <c r="C53" s="25"/>
      <c r="D53" s="26"/>
      <c r="E53" s="27"/>
      <c r="F53" s="26"/>
      <c r="G53" s="27"/>
      <c r="H53" s="28"/>
      <c r="I53" s="29"/>
      <c r="J53" s="26"/>
      <c r="K53" s="27"/>
      <c r="M53" s="29"/>
      <c r="O53" s="29"/>
      <c r="P53" s="30"/>
      <c r="Q53" s="31"/>
      <c r="R53" s="32"/>
      <c r="S53" s="33"/>
      <c r="T53" s="32"/>
      <c r="U53" s="33"/>
    </row>
    <row r="54" spans="1:21" hidden="1" x14ac:dyDescent="0.2">
      <c r="A54" s="9"/>
      <c r="B54" s="24"/>
      <c r="C54" s="25"/>
      <c r="D54" s="26"/>
      <c r="E54" s="27"/>
      <c r="F54" s="26"/>
      <c r="G54" s="27"/>
      <c r="H54" s="28"/>
      <c r="I54" s="29"/>
      <c r="J54" s="26"/>
      <c r="K54" s="27"/>
      <c r="M54" s="29"/>
      <c r="O54" s="29"/>
      <c r="P54" s="30"/>
      <c r="Q54" s="31"/>
      <c r="R54" s="32"/>
      <c r="S54" s="33"/>
      <c r="T54" s="32"/>
      <c r="U54" s="33"/>
    </row>
    <row r="55" spans="1:21" x14ac:dyDescent="0.2">
      <c r="A55" s="1" t="s">
        <v>141</v>
      </c>
      <c r="B55" s="24"/>
      <c r="C55" s="25"/>
      <c r="D55" s="49"/>
      <c r="E55" s="50"/>
      <c r="F55" s="26"/>
      <c r="G55" s="50"/>
      <c r="H55" s="28"/>
      <c r="I55" s="29"/>
      <c r="J55" s="26"/>
      <c r="K55" s="27"/>
      <c r="M55" s="29"/>
      <c r="O55" s="29"/>
      <c r="P55" s="30"/>
      <c r="Q55" s="31"/>
      <c r="R55" s="32"/>
      <c r="S55" s="33"/>
      <c r="T55" s="32"/>
      <c r="U55" s="33"/>
    </row>
    <row r="56" spans="1:21" x14ac:dyDescent="0.2">
      <c r="A56" s="9" t="s">
        <v>142</v>
      </c>
      <c r="B56" s="24">
        <v>0</v>
      </c>
      <c r="C56" s="25">
        <v>0</v>
      </c>
      <c r="D56" s="51">
        <v>0</v>
      </c>
      <c r="E56" s="52">
        <v>0</v>
      </c>
      <c r="F56" s="28">
        <v>0</v>
      </c>
      <c r="G56" s="52">
        <v>0</v>
      </c>
      <c r="H56" s="51">
        <v>0</v>
      </c>
      <c r="I56" s="52">
        <v>0</v>
      </c>
      <c r="J56" s="28">
        <v>0.26</v>
      </c>
      <c r="K56" s="29">
        <v>0</v>
      </c>
      <c r="L56" s="28">
        <v>1.1021000000000001</v>
      </c>
      <c r="M56" s="29">
        <v>33.6</v>
      </c>
      <c r="N56" s="28">
        <v>1.1000000000000001</v>
      </c>
      <c r="O56" s="29">
        <v>47</v>
      </c>
      <c r="P56" s="34">
        <v>1.1599999999999999</v>
      </c>
      <c r="Q56" s="25">
        <v>41</v>
      </c>
      <c r="R56" s="34">
        <v>1.44</v>
      </c>
      <c r="S56" s="25">
        <v>50</v>
      </c>
      <c r="T56" s="34">
        <v>2.4300000000000002</v>
      </c>
      <c r="U56" s="25">
        <v>39</v>
      </c>
    </row>
    <row r="57" spans="1:21" x14ac:dyDescent="0.2">
      <c r="A57" s="9" t="s">
        <v>143</v>
      </c>
      <c r="B57" s="24">
        <v>0</v>
      </c>
      <c r="C57" s="25">
        <v>0</v>
      </c>
      <c r="D57" s="51">
        <v>0</v>
      </c>
      <c r="E57" s="52">
        <v>0</v>
      </c>
      <c r="F57" s="28">
        <v>0</v>
      </c>
      <c r="G57" s="52">
        <v>0</v>
      </c>
      <c r="H57" s="51">
        <v>0</v>
      </c>
      <c r="I57" s="52">
        <v>0</v>
      </c>
      <c r="J57" s="28">
        <v>1</v>
      </c>
      <c r="K57" s="29">
        <v>40</v>
      </c>
      <c r="L57" s="28">
        <v>0.88580000000000003</v>
      </c>
      <c r="M57" s="29">
        <v>34.35</v>
      </c>
      <c r="N57" s="28">
        <v>1.27</v>
      </c>
      <c r="O57" s="29">
        <v>36</v>
      </c>
      <c r="P57" s="34">
        <v>1.37</v>
      </c>
      <c r="Q57" s="25">
        <v>43</v>
      </c>
      <c r="R57" s="34">
        <v>2.25</v>
      </c>
      <c r="S57" s="25">
        <v>47</v>
      </c>
      <c r="T57" s="34">
        <v>2.21</v>
      </c>
      <c r="U57" s="25">
        <v>40</v>
      </c>
    </row>
    <row r="58" spans="1:21" x14ac:dyDescent="0.2">
      <c r="A58" s="9" t="s">
        <v>144</v>
      </c>
      <c r="B58" s="24">
        <v>0</v>
      </c>
      <c r="C58" s="25">
        <v>0</v>
      </c>
      <c r="D58" s="51">
        <v>0</v>
      </c>
      <c r="E58" s="52">
        <v>0</v>
      </c>
      <c r="F58" s="28">
        <v>0</v>
      </c>
      <c r="G58" s="52">
        <v>0</v>
      </c>
      <c r="H58" s="51">
        <v>0</v>
      </c>
      <c r="I58" s="52">
        <v>0</v>
      </c>
      <c r="J58" s="28">
        <v>0.39</v>
      </c>
      <c r="K58" s="29">
        <v>9</v>
      </c>
      <c r="L58" s="28">
        <v>0.50190000000000001</v>
      </c>
      <c r="M58" s="29">
        <v>8.3699999999999992</v>
      </c>
      <c r="N58" s="28">
        <v>0.76</v>
      </c>
      <c r="O58" s="29">
        <v>24</v>
      </c>
      <c r="P58" s="34">
        <v>0.99</v>
      </c>
      <c r="Q58" s="25">
        <v>47</v>
      </c>
      <c r="R58" s="34">
        <v>1.49</v>
      </c>
      <c r="S58" s="25">
        <v>57</v>
      </c>
      <c r="T58" s="34">
        <v>1.59</v>
      </c>
      <c r="U58" s="25">
        <v>71</v>
      </c>
    </row>
    <row r="59" spans="1:21" x14ac:dyDescent="0.2">
      <c r="A59" s="9" t="s">
        <v>145</v>
      </c>
      <c r="B59" s="24">
        <v>0</v>
      </c>
      <c r="C59" s="25">
        <v>0</v>
      </c>
      <c r="D59" s="51">
        <v>0</v>
      </c>
      <c r="E59" s="52">
        <v>0</v>
      </c>
      <c r="F59" s="28">
        <v>0</v>
      </c>
      <c r="G59" s="52">
        <v>0</v>
      </c>
      <c r="H59" s="51">
        <v>0</v>
      </c>
      <c r="I59" s="52">
        <v>0</v>
      </c>
      <c r="J59" s="28">
        <v>1.04</v>
      </c>
      <c r="K59" s="29">
        <v>68</v>
      </c>
      <c r="L59" s="28">
        <v>0.9698</v>
      </c>
      <c r="M59" s="29">
        <v>29.98</v>
      </c>
      <c r="N59" s="28">
        <v>0.79</v>
      </c>
      <c r="O59" s="29">
        <v>15</v>
      </c>
      <c r="P59" s="34">
        <v>1.51</v>
      </c>
      <c r="Q59" s="25">
        <v>67</v>
      </c>
      <c r="R59" s="34">
        <v>2.4</v>
      </c>
      <c r="S59" s="25">
        <v>48</v>
      </c>
      <c r="T59" s="34">
        <v>2.2400000000000002</v>
      </c>
      <c r="U59" s="25">
        <v>36</v>
      </c>
    </row>
    <row r="60" spans="1:21" x14ac:dyDescent="0.2">
      <c r="A60" s="9" t="s">
        <v>146</v>
      </c>
      <c r="B60" s="24">
        <v>0</v>
      </c>
      <c r="C60" s="25">
        <v>0</v>
      </c>
      <c r="D60" s="51">
        <v>0</v>
      </c>
      <c r="E60" s="52">
        <v>0</v>
      </c>
      <c r="F60" s="28">
        <v>0</v>
      </c>
      <c r="G60" s="52">
        <v>0</v>
      </c>
      <c r="H60" s="51">
        <v>0</v>
      </c>
      <c r="I60" s="52">
        <v>0</v>
      </c>
      <c r="J60" s="28">
        <v>1.47</v>
      </c>
      <c r="K60" s="29">
        <v>54</v>
      </c>
      <c r="L60" s="28">
        <v>1.5748</v>
      </c>
      <c r="M60" s="29">
        <v>82.17</v>
      </c>
      <c r="N60" s="28">
        <v>5.9</v>
      </c>
      <c r="O60" s="29">
        <v>184</v>
      </c>
      <c r="P60" s="34">
        <v>9.84</v>
      </c>
      <c r="Q60" s="25">
        <v>478</v>
      </c>
      <c r="R60" s="34">
        <v>13.61</v>
      </c>
      <c r="S60" s="25">
        <v>544</v>
      </c>
      <c r="T60" s="34">
        <v>15.55</v>
      </c>
      <c r="U60" s="25">
        <v>648</v>
      </c>
    </row>
    <row r="61" spans="1:21" x14ac:dyDescent="0.2">
      <c r="A61" s="9" t="s">
        <v>147</v>
      </c>
      <c r="B61" s="24">
        <v>0</v>
      </c>
      <c r="C61" s="25">
        <v>0</v>
      </c>
      <c r="D61" s="51">
        <v>0</v>
      </c>
      <c r="E61" s="52">
        <v>0</v>
      </c>
      <c r="F61" s="28">
        <v>0</v>
      </c>
      <c r="G61" s="52">
        <v>0</v>
      </c>
      <c r="H61" s="51">
        <v>0</v>
      </c>
      <c r="I61" s="52">
        <v>0</v>
      </c>
      <c r="J61" s="28">
        <v>0.67</v>
      </c>
      <c r="K61" s="29">
        <v>33</v>
      </c>
      <c r="L61" s="28">
        <v>0.65759999999999996</v>
      </c>
      <c r="M61" s="29">
        <v>18.100000000000001</v>
      </c>
      <c r="N61" s="28">
        <v>0.82</v>
      </c>
      <c r="O61" s="29">
        <v>32</v>
      </c>
      <c r="P61" s="34">
        <v>0.66</v>
      </c>
      <c r="Q61" s="25">
        <v>26</v>
      </c>
      <c r="R61" s="34">
        <v>0.98</v>
      </c>
      <c r="S61" s="25">
        <v>18</v>
      </c>
      <c r="T61" s="34">
        <v>0.96</v>
      </c>
      <c r="U61" s="25">
        <v>30</v>
      </c>
    </row>
    <row r="62" spans="1:21" x14ac:dyDescent="0.2">
      <c r="A62" s="9" t="s">
        <v>148</v>
      </c>
      <c r="B62" s="24">
        <v>0</v>
      </c>
      <c r="C62" s="25">
        <v>0</v>
      </c>
      <c r="D62" s="51">
        <v>0</v>
      </c>
      <c r="E62" s="52">
        <v>0</v>
      </c>
      <c r="F62" s="28">
        <v>0</v>
      </c>
      <c r="G62" s="52">
        <v>0</v>
      </c>
      <c r="H62" s="51">
        <v>0</v>
      </c>
      <c r="I62" s="52">
        <v>0</v>
      </c>
      <c r="J62" s="28">
        <v>0</v>
      </c>
      <c r="K62" s="29">
        <v>0</v>
      </c>
      <c r="L62" s="28">
        <v>0</v>
      </c>
      <c r="M62" s="29">
        <v>0</v>
      </c>
      <c r="N62" s="28">
        <v>0.66</v>
      </c>
      <c r="O62" s="29">
        <v>44</v>
      </c>
      <c r="P62" s="34">
        <v>1.1399999999999999</v>
      </c>
      <c r="Q62" s="25">
        <v>77</v>
      </c>
      <c r="R62" s="34">
        <v>1.84</v>
      </c>
      <c r="S62" s="25">
        <v>79</v>
      </c>
      <c r="T62" s="34">
        <v>1.86</v>
      </c>
      <c r="U62" s="25">
        <v>92</v>
      </c>
    </row>
    <row r="63" spans="1:21" x14ac:dyDescent="0.2">
      <c r="A63" s="9" t="s">
        <v>149</v>
      </c>
      <c r="B63" s="24">
        <v>0</v>
      </c>
      <c r="C63" s="25">
        <v>0</v>
      </c>
      <c r="D63" s="51">
        <v>0</v>
      </c>
      <c r="E63" s="52">
        <v>0</v>
      </c>
      <c r="F63" s="28">
        <v>0</v>
      </c>
      <c r="G63" s="52">
        <v>0</v>
      </c>
      <c r="H63" s="51">
        <v>0</v>
      </c>
      <c r="I63" s="52">
        <v>0</v>
      </c>
      <c r="J63" s="28">
        <v>2.02</v>
      </c>
      <c r="K63" s="29">
        <v>106</v>
      </c>
      <c r="L63" s="28">
        <v>2.8703599999999998</v>
      </c>
      <c r="M63" s="29">
        <v>135.63</v>
      </c>
      <c r="N63" s="28">
        <v>4.67</v>
      </c>
      <c r="O63" s="29">
        <v>195</v>
      </c>
      <c r="P63" s="34">
        <v>6.53</v>
      </c>
      <c r="Q63" s="25">
        <v>291</v>
      </c>
      <c r="R63" s="34">
        <v>10.99</v>
      </c>
      <c r="S63" s="25">
        <v>427</v>
      </c>
      <c r="T63" s="34">
        <v>12.66</v>
      </c>
      <c r="U63" s="25">
        <v>521</v>
      </c>
    </row>
    <row r="64" spans="1:21" x14ac:dyDescent="0.2">
      <c r="A64" s="9" t="s">
        <v>150</v>
      </c>
      <c r="B64" s="24">
        <v>0</v>
      </c>
      <c r="C64" s="25">
        <v>0</v>
      </c>
      <c r="D64" s="51">
        <v>0</v>
      </c>
      <c r="E64" s="52">
        <v>0</v>
      </c>
      <c r="F64" s="28">
        <v>0</v>
      </c>
      <c r="G64" s="52">
        <v>0</v>
      </c>
      <c r="H64" s="51">
        <v>0</v>
      </c>
      <c r="I64" s="52">
        <v>0</v>
      </c>
      <c r="J64" s="28">
        <v>4.8099999999999996</v>
      </c>
      <c r="K64" s="29">
        <v>219</v>
      </c>
      <c r="L64" s="28">
        <v>8.1411999999999995</v>
      </c>
      <c r="M64" s="29">
        <v>233.5</v>
      </c>
      <c r="N64" s="28">
        <v>10.130000000000001</v>
      </c>
      <c r="O64" s="29">
        <v>442</v>
      </c>
      <c r="P64" s="34">
        <v>13.24</v>
      </c>
      <c r="Q64" s="25">
        <v>468</v>
      </c>
      <c r="R64" s="34">
        <v>17.89</v>
      </c>
      <c r="S64" s="25">
        <v>468</v>
      </c>
      <c r="T64" s="34">
        <v>19.02</v>
      </c>
      <c r="U64" s="25">
        <v>520</v>
      </c>
    </row>
    <row r="65" spans="1:21" x14ac:dyDescent="0.2">
      <c r="A65" s="9" t="s">
        <v>151</v>
      </c>
      <c r="B65" s="24">
        <v>0</v>
      </c>
      <c r="C65" s="25">
        <v>0</v>
      </c>
      <c r="D65" s="51">
        <v>0</v>
      </c>
      <c r="E65" s="52">
        <v>0</v>
      </c>
      <c r="F65" s="28">
        <v>0</v>
      </c>
      <c r="G65" s="52">
        <v>0</v>
      </c>
      <c r="H65" s="51">
        <v>0</v>
      </c>
      <c r="I65" s="52">
        <v>0</v>
      </c>
      <c r="J65" s="28">
        <v>3.32</v>
      </c>
      <c r="K65" s="29">
        <v>165</v>
      </c>
      <c r="L65" s="28">
        <v>7.4741</v>
      </c>
      <c r="M65" s="29">
        <v>250.73</v>
      </c>
      <c r="N65" s="28">
        <v>6.44</v>
      </c>
      <c r="O65" s="29">
        <v>181</v>
      </c>
      <c r="P65" s="34">
        <v>5.0999999999999996</v>
      </c>
      <c r="Q65" s="25">
        <v>182</v>
      </c>
      <c r="R65" s="34">
        <v>11.99</v>
      </c>
      <c r="S65" s="25">
        <v>134</v>
      </c>
      <c r="T65" s="34">
        <v>9.86</v>
      </c>
      <c r="U65" s="25">
        <v>127</v>
      </c>
    </row>
    <row r="66" spans="1:21" s="48" customFormat="1" x14ac:dyDescent="0.2">
      <c r="A66" s="47" t="s">
        <v>17</v>
      </c>
      <c r="B66" s="39">
        <v>0</v>
      </c>
      <c r="C66" s="40">
        <v>0</v>
      </c>
      <c r="D66" s="53">
        <v>0</v>
      </c>
      <c r="E66" s="54">
        <v>0</v>
      </c>
      <c r="F66" s="41">
        <f>SUM(F56:F65)</f>
        <v>0</v>
      </c>
      <c r="G66" s="54">
        <f>SUM(G56:G65)</f>
        <v>0</v>
      </c>
      <c r="H66" s="53">
        <v>0</v>
      </c>
      <c r="I66" s="54">
        <v>0</v>
      </c>
      <c r="J66" s="41">
        <f t="shared" ref="J66:O66" si="9">SUM(J56:J65)</f>
        <v>14.98</v>
      </c>
      <c r="K66" s="42">
        <f t="shared" si="9"/>
        <v>694</v>
      </c>
      <c r="L66" s="41">
        <f t="shared" si="9"/>
        <v>24.177659999999999</v>
      </c>
      <c r="M66" s="42">
        <f t="shared" si="9"/>
        <v>826.43000000000006</v>
      </c>
      <c r="N66" s="41">
        <f t="shared" si="9"/>
        <v>32.54</v>
      </c>
      <c r="O66" s="42">
        <f t="shared" si="9"/>
        <v>1200</v>
      </c>
      <c r="P66" s="39">
        <f t="shared" ref="P66:U66" si="10">SUM(P56:P65)</f>
        <v>41.540000000000006</v>
      </c>
      <c r="Q66" s="40">
        <f t="shared" si="10"/>
        <v>1720</v>
      </c>
      <c r="R66" s="39">
        <f t="shared" si="10"/>
        <v>64.88</v>
      </c>
      <c r="S66" s="40">
        <f t="shared" si="10"/>
        <v>1872</v>
      </c>
      <c r="T66" s="39">
        <f t="shared" si="10"/>
        <v>68.38</v>
      </c>
      <c r="U66" s="40">
        <f t="shared" si="10"/>
        <v>2124</v>
      </c>
    </row>
    <row r="67" spans="1:21" s="48" customFormat="1" x14ac:dyDescent="0.2">
      <c r="A67" s="15" t="s">
        <v>28</v>
      </c>
      <c r="B67" s="75">
        <v>0</v>
      </c>
      <c r="C67" s="76">
        <v>0</v>
      </c>
      <c r="D67" s="77">
        <v>0</v>
      </c>
      <c r="E67" s="78">
        <v>0</v>
      </c>
      <c r="F67" s="55">
        <v>0</v>
      </c>
      <c r="G67" s="78">
        <v>0</v>
      </c>
      <c r="H67" s="77">
        <v>0</v>
      </c>
      <c r="I67" s="78">
        <v>0</v>
      </c>
      <c r="J67" s="55">
        <v>0</v>
      </c>
      <c r="K67" s="56">
        <v>0</v>
      </c>
      <c r="L67" s="55">
        <v>0</v>
      </c>
      <c r="M67" s="56">
        <v>0</v>
      </c>
      <c r="N67" s="55">
        <v>0</v>
      </c>
      <c r="O67" s="56">
        <v>0</v>
      </c>
      <c r="P67" s="79">
        <v>0</v>
      </c>
      <c r="Q67" s="76">
        <v>0</v>
      </c>
      <c r="R67" s="79">
        <v>0</v>
      </c>
      <c r="S67" s="76">
        <v>5</v>
      </c>
      <c r="T67" s="79">
        <v>0</v>
      </c>
      <c r="U67" s="76">
        <v>72</v>
      </c>
    </row>
    <row r="68" spans="1:21" s="48" customFormat="1" x14ac:dyDescent="0.2">
      <c r="A68" s="9" t="s">
        <v>29</v>
      </c>
      <c r="B68" s="24">
        <v>0</v>
      </c>
      <c r="C68" s="25">
        <v>0</v>
      </c>
      <c r="D68" s="24">
        <v>0</v>
      </c>
      <c r="E68" s="25">
        <v>0</v>
      </c>
      <c r="F68" s="24">
        <v>0</v>
      </c>
      <c r="G68" s="25">
        <v>0</v>
      </c>
      <c r="H68" s="24">
        <v>0</v>
      </c>
      <c r="I68" s="25">
        <v>0</v>
      </c>
      <c r="J68" s="24">
        <v>0</v>
      </c>
      <c r="K68" s="25">
        <v>0</v>
      </c>
      <c r="L68" s="24">
        <v>0</v>
      </c>
      <c r="M68" s="25">
        <v>0</v>
      </c>
      <c r="N68" s="24">
        <v>0</v>
      </c>
      <c r="O68" s="25">
        <v>0</v>
      </c>
      <c r="P68" s="24">
        <v>0</v>
      </c>
      <c r="Q68" s="25">
        <v>0</v>
      </c>
      <c r="R68" s="34">
        <v>0</v>
      </c>
      <c r="S68" s="25">
        <v>188</v>
      </c>
      <c r="T68" s="34">
        <v>0</v>
      </c>
      <c r="U68" s="25">
        <v>887</v>
      </c>
    </row>
    <row r="69" spans="1:21" s="48" customFormat="1" x14ac:dyDescent="0.2">
      <c r="A69" s="9" t="s">
        <v>30</v>
      </c>
      <c r="B69" s="24">
        <v>0</v>
      </c>
      <c r="C69" s="25">
        <v>0</v>
      </c>
      <c r="D69" s="24">
        <v>0</v>
      </c>
      <c r="E69" s="25">
        <v>0</v>
      </c>
      <c r="F69" s="24">
        <v>0</v>
      </c>
      <c r="G69" s="25">
        <v>0</v>
      </c>
      <c r="H69" s="24">
        <v>0</v>
      </c>
      <c r="I69" s="25">
        <v>0</v>
      </c>
      <c r="J69" s="24">
        <v>0</v>
      </c>
      <c r="K69" s="25">
        <v>0</v>
      </c>
      <c r="L69" s="24">
        <v>0</v>
      </c>
      <c r="M69" s="25">
        <v>0</v>
      </c>
      <c r="N69" s="24">
        <v>0</v>
      </c>
      <c r="O69" s="25">
        <v>0</v>
      </c>
      <c r="P69" s="24">
        <v>0</v>
      </c>
      <c r="Q69" s="25">
        <v>0</v>
      </c>
      <c r="R69" s="34">
        <v>0</v>
      </c>
      <c r="S69" s="25">
        <v>50</v>
      </c>
      <c r="T69" s="34">
        <v>0</v>
      </c>
      <c r="U69" s="25">
        <v>42</v>
      </c>
    </row>
    <row r="70" spans="1:21" s="48" customFormat="1" x14ac:dyDescent="0.2">
      <c r="A70" s="9" t="s">
        <v>31</v>
      </c>
      <c r="B70" s="24">
        <v>0</v>
      </c>
      <c r="C70" s="25">
        <v>0</v>
      </c>
      <c r="D70" s="24">
        <v>0</v>
      </c>
      <c r="E70" s="25">
        <v>0</v>
      </c>
      <c r="F70" s="24">
        <v>0</v>
      </c>
      <c r="G70" s="25">
        <v>0</v>
      </c>
      <c r="H70" s="24">
        <v>0</v>
      </c>
      <c r="I70" s="25">
        <v>0</v>
      </c>
      <c r="J70" s="24">
        <v>0</v>
      </c>
      <c r="K70" s="25">
        <v>0</v>
      </c>
      <c r="L70" s="24">
        <v>0</v>
      </c>
      <c r="M70" s="25">
        <v>0</v>
      </c>
      <c r="N70" s="24">
        <v>0</v>
      </c>
      <c r="O70" s="25">
        <v>0</v>
      </c>
      <c r="P70" s="24">
        <v>0</v>
      </c>
      <c r="Q70" s="25">
        <v>0</v>
      </c>
      <c r="R70" s="34">
        <v>0</v>
      </c>
      <c r="S70" s="25">
        <v>185</v>
      </c>
      <c r="T70" s="34">
        <v>0</v>
      </c>
      <c r="U70" s="25">
        <v>0</v>
      </c>
    </row>
    <row r="71" spans="1:21" s="48" customFormat="1" x14ac:dyDescent="0.2">
      <c r="A71" s="47" t="s">
        <v>17</v>
      </c>
      <c r="B71" s="39">
        <f>SUM(B68:B70)</f>
        <v>0</v>
      </c>
      <c r="C71" s="40">
        <v>0</v>
      </c>
      <c r="D71" s="53">
        <v>0</v>
      </c>
      <c r="E71" s="54">
        <v>0</v>
      </c>
      <c r="F71" s="41">
        <v>0</v>
      </c>
      <c r="G71" s="54">
        <v>0</v>
      </c>
      <c r="H71" s="53">
        <v>0</v>
      </c>
      <c r="I71" s="54">
        <v>0</v>
      </c>
      <c r="J71" s="41">
        <v>0</v>
      </c>
      <c r="K71" s="42">
        <v>0</v>
      </c>
      <c r="L71" s="41">
        <v>0</v>
      </c>
      <c r="M71" s="42">
        <v>0</v>
      </c>
      <c r="N71" s="41">
        <v>0</v>
      </c>
      <c r="O71" s="42">
        <v>0</v>
      </c>
      <c r="P71" s="57">
        <v>0</v>
      </c>
      <c r="Q71" s="40">
        <v>0</v>
      </c>
      <c r="R71" s="57">
        <f>SUM(R68:R70)</f>
        <v>0</v>
      </c>
      <c r="S71" s="40">
        <f>SUM(S68:S70)</f>
        <v>423</v>
      </c>
      <c r="T71" s="57">
        <f>SUM(T68:T70)</f>
        <v>0</v>
      </c>
      <c r="U71" s="40">
        <f>SUM(U68:U70)</f>
        <v>929</v>
      </c>
    </row>
    <row r="72" spans="1:21" s="48" customFormat="1" x14ac:dyDescent="0.2">
      <c r="A72" s="1" t="s">
        <v>128</v>
      </c>
      <c r="B72" s="45"/>
      <c r="C72" s="46"/>
      <c r="D72" s="80"/>
      <c r="E72" s="81"/>
      <c r="F72" s="82"/>
      <c r="G72" s="81"/>
      <c r="H72" s="80"/>
      <c r="I72" s="81"/>
      <c r="J72" s="82"/>
      <c r="K72" s="83"/>
      <c r="L72" s="82"/>
      <c r="M72" s="83"/>
      <c r="N72" s="82"/>
      <c r="O72" s="83"/>
      <c r="P72" s="43"/>
      <c r="Q72" s="46"/>
      <c r="R72" s="43"/>
      <c r="S72" s="46"/>
      <c r="T72" s="43"/>
      <c r="U72" s="46"/>
    </row>
    <row r="73" spans="1:21" x14ac:dyDescent="0.2">
      <c r="A73" s="9" t="s">
        <v>126</v>
      </c>
      <c r="B73" s="24">
        <v>8.5</v>
      </c>
      <c r="C73" s="25">
        <v>564</v>
      </c>
      <c r="D73" s="28">
        <v>3</v>
      </c>
      <c r="E73" s="29">
        <v>156</v>
      </c>
      <c r="F73" s="28">
        <v>2</v>
      </c>
      <c r="G73" s="29">
        <v>73</v>
      </c>
      <c r="H73" s="28">
        <v>0.8</v>
      </c>
      <c r="I73" s="29">
        <v>67</v>
      </c>
      <c r="J73" s="28">
        <v>0.97</v>
      </c>
      <c r="K73" s="29">
        <v>66</v>
      </c>
      <c r="L73" s="28">
        <v>0.39029999999999998</v>
      </c>
      <c r="M73" s="29">
        <v>27.33</v>
      </c>
      <c r="N73" s="28">
        <v>0.33</v>
      </c>
      <c r="O73" s="29">
        <v>32</v>
      </c>
      <c r="P73" s="34">
        <v>0</v>
      </c>
      <c r="Q73" s="25">
        <v>0</v>
      </c>
      <c r="R73" s="34">
        <v>0</v>
      </c>
      <c r="S73" s="25">
        <v>0</v>
      </c>
      <c r="T73" s="34">
        <v>0</v>
      </c>
      <c r="U73" s="25">
        <v>0</v>
      </c>
    </row>
    <row r="74" spans="1:21" x14ac:dyDescent="0.2">
      <c r="A74" s="9" t="s">
        <v>62</v>
      </c>
      <c r="B74" s="24">
        <v>17</v>
      </c>
      <c r="C74" s="25">
        <v>1317</v>
      </c>
      <c r="D74" s="28">
        <v>15</v>
      </c>
      <c r="E74" s="29">
        <v>1344</v>
      </c>
      <c r="F74" s="28">
        <v>15</v>
      </c>
      <c r="G74" s="29">
        <v>1394</v>
      </c>
      <c r="H74" s="28">
        <v>18</v>
      </c>
      <c r="I74" s="29">
        <v>1711</v>
      </c>
      <c r="J74" s="28">
        <v>15.77</v>
      </c>
      <c r="K74" s="29">
        <v>1457</v>
      </c>
      <c r="L74" s="28">
        <v>11.555099999999999</v>
      </c>
      <c r="M74" s="29">
        <v>1056.78</v>
      </c>
      <c r="N74" s="28">
        <v>7.09</v>
      </c>
      <c r="O74" s="29">
        <v>716</v>
      </c>
      <c r="P74" s="34">
        <v>0</v>
      </c>
      <c r="Q74" s="25">
        <v>0</v>
      </c>
      <c r="R74" s="34">
        <v>0</v>
      </c>
      <c r="S74" s="25">
        <v>0</v>
      </c>
      <c r="T74" s="34">
        <v>0</v>
      </c>
      <c r="U74" s="25">
        <v>0</v>
      </c>
    </row>
    <row r="75" spans="1:21" x14ac:dyDescent="0.2">
      <c r="A75" s="9" t="s">
        <v>63</v>
      </c>
      <c r="B75" s="24">
        <v>0</v>
      </c>
      <c r="C75" s="25">
        <v>0</v>
      </c>
      <c r="D75" s="28">
        <v>0</v>
      </c>
      <c r="E75" s="29">
        <v>0</v>
      </c>
      <c r="F75" s="28">
        <v>0</v>
      </c>
      <c r="G75" s="29">
        <v>0</v>
      </c>
      <c r="H75" s="28">
        <v>5</v>
      </c>
      <c r="I75" s="29">
        <v>653</v>
      </c>
      <c r="J75" s="28">
        <v>40.880000000000003</v>
      </c>
      <c r="K75" s="29">
        <v>3011</v>
      </c>
      <c r="L75" s="28">
        <v>30.472300000000001</v>
      </c>
      <c r="M75" s="29">
        <v>2970.25</v>
      </c>
      <c r="N75" s="28">
        <v>8.66</v>
      </c>
      <c r="O75" s="29">
        <v>907</v>
      </c>
      <c r="P75" s="34">
        <v>0</v>
      </c>
      <c r="Q75" s="25">
        <v>0</v>
      </c>
      <c r="R75" s="34">
        <v>0</v>
      </c>
      <c r="S75" s="25">
        <v>0</v>
      </c>
      <c r="T75" s="34">
        <v>0</v>
      </c>
      <c r="U75" s="25">
        <v>0</v>
      </c>
    </row>
    <row r="76" spans="1:21" x14ac:dyDescent="0.2">
      <c r="A76" s="9" t="s">
        <v>64</v>
      </c>
      <c r="B76" s="24">
        <v>0</v>
      </c>
      <c r="C76" s="25">
        <v>0</v>
      </c>
      <c r="D76" s="28">
        <v>0</v>
      </c>
      <c r="E76" s="29">
        <v>0</v>
      </c>
      <c r="F76" s="28">
        <v>0</v>
      </c>
      <c r="G76" s="29">
        <v>0</v>
      </c>
      <c r="H76" s="28">
        <v>38</v>
      </c>
      <c r="I76" s="29">
        <v>3421</v>
      </c>
      <c r="J76" s="28">
        <v>9.7799999999999994</v>
      </c>
      <c r="K76" s="29">
        <v>846</v>
      </c>
      <c r="L76" s="28">
        <v>4.7698999999999998</v>
      </c>
      <c r="M76" s="29">
        <v>465.64</v>
      </c>
      <c r="N76" s="28">
        <v>0</v>
      </c>
      <c r="O76" s="29">
        <v>0</v>
      </c>
      <c r="P76" s="34">
        <v>0</v>
      </c>
      <c r="Q76" s="25">
        <v>0</v>
      </c>
      <c r="R76" s="34">
        <v>0</v>
      </c>
      <c r="S76" s="25">
        <v>0</v>
      </c>
      <c r="T76" s="34">
        <v>0</v>
      </c>
      <c r="U76" s="25">
        <v>320</v>
      </c>
    </row>
    <row r="77" spans="1:21" s="48" customFormat="1" x14ac:dyDescent="0.2">
      <c r="A77" s="47" t="s">
        <v>17</v>
      </c>
      <c r="B77" s="39">
        <f t="shared" ref="B77:I77" si="11">SUM(B73:B76)</f>
        <v>25.5</v>
      </c>
      <c r="C77" s="40">
        <f t="shared" si="11"/>
        <v>1881</v>
      </c>
      <c r="D77" s="41">
        <f t="shared" si="11"/>
        <v>18</v>
      </c>
      <c r="E77" s="42">
        <f t="shared" si="11"/>
        <v>1500</v>
      </c>
      <c r="F77" s="41">
        <f t="shared" si="11"/>
        <v>17</v>
      </c>
      <c r="G77" s="42">
        <f t="shared" si="11"/>
        <v>1467</v>
      </c>
      <c r="H77" s="41">
        <f t="shared" si="11"/>
        <v>61.8</v>
      </c>
      <c r="I77" s="42">
        <f t="shared" si="11"/>
        <v>5852</v>
      </c>
      <c r="J77" s="41">
        <f t="shared" ref="J77:O77" si="12">SUM(J73:J76)</f>
        <v>67.400000000000006</v>
      </c>
      <c r="K77" s="42">
        <f t="shared" si="12"/>
        <v>5380</v>
      </c>
      <c r="L77" s="41">
        <f t="shared" si="12"/>
        <v>47.187599999999996</v>
      </c>
      <c r="M77" s="42">
        <f t="shared" si="12"/>
        <v>4520</v>
      </c>
      <c r="N77" s="41">
        <f t="shared" si="12"/>
        <v>16.079999999999998</v>
      </c>
      <c r="O77" s="42">
        <f t="shared" si="12"/>
        <v>1655</v>
      </c>
      <c r="P77" s="39">
        <v>0</v>
      </c>
      <c r="Q77" s="40">
        <f>SUM(Q73:Q76)</f>
        <v>0</v>
      </c>
      <c r="R77" s="39">
        <v>0</v>
      </c>
      <c r="S77" s="40">
        <f>SUM(S73:S76)</f>
        <v>0</v>
      </c>
      <c r="T77" s="39">
        <v>0</v>
      </c>
      <c r="U77" s="46">
        <f>SUM(U73:U76)</f>
        <v>320</v>
      </c>
    </row>
    <row r="78" spans="1:21" x14ac:dyDescent="0.2">
      <c r="A78" s="15" t="s">
        <v>18</v>
      </c>
      <c r="B78" s="58">
        <f t="shared" ref="B78:M78" si="13">SUM(B4:B7,B17,B40,B51,B66,B77)</f>
        <v>5316</v>
      </c>
      <c r="C78" s="59">
        <f t="shared" si="13"/>
        <v>360325</v>
      </c>
      <c r="D78" s="55">
        <f t="shared" si="13"/>
        <v>5331.8</v>
      </c>
      <c r="E78" s="56">
        <f t="shared" si="13"/>
        <v>400822</v>
      </c>
      <c r="F78" s="55">
        <f t="shared" si="13"/>
        <v>5002.3999999999996</v>
      </c>
      <c r="G78" s="56">
        <f t="shared" si="13"/>
        <v>341403</v>
      </c>
      <c r="H78" s="55">
        <f t="shared" si="13"/>
        <v>5091.2</v>
      </c>
      <c r="I78" s="60">
        <f t="shared" si="13"/>
        <v>325677</v>
      </c>
      <c r="J78" s="55">
        <f t="shared" si="13"/>
        <v>4956.1699999999992</v>
      </c>
      <c r="K78" s="60">
        <f t="shared" si="13"/>
        <v>342736</v>
      </c>
      <c r="L78" s="55">
        <f t="shared" si="13"/>
        <v>5067.3850600000005</v>
      </c>
      <c r="M78" s="60">
        <f t="shared" si="13"/>
        <v>321589.00999999989</v>
      </c>
      <c r="N78" s="55">
        <f t="shared" ref="N78:Q78" si="14">SUM(N4:N7,N17,N40,N51,N66,N77)</f>
        <v>5152.66</v>
      </c>
      <c r="O78" s="56">
        <f t="shared" si="14"/>
        <v>314500.31</v>
      </c>
      <c r="P78" s="55">
        <f t="shared" si="14"/>
        <v>5242.9422000000004</v>
      </c>
      <c r="Q78" s="56">
        <f t="shared" si="14"/>
        <v>345789.75</v>
      </c>
      <c r="R78" s="61">
        <f>SUM(R4:R7,R17,R40,R51,R66,R67,R71,R77)</f>
        <v>5341.53</v>
      </c>
      <c r="S78" s="56">
        <f>SUM(S4:S7,S17,S40,S51,S66,S67,S71)</f>
        <v>308984</v>
      </c>
      <c r="T78" s="58">
        <f>SUM(T4:T7,T17,T40,T51,T66,T67,T77)</f>
        <v>5547.07</v>
      </c>
      <c r="U78" s="84">
        <f>SUM(U77,U71,U66:U67,U51,U40,U17,U4:U7)</f>
        <v>339250</v>
      </c>
    </row>
    <row r="79" spans="1:21" x14ac:dyDescent="0.2">
      <c r="U79" s="82"/>
    </row>
    <row r="80" spans="1:21" x14ac:dyDescent="0.2">
      <c r="A80" s="62" t="s">
        <v>23</v>
      </c>
      <c r="L80" s="28" t="s">
        <v>152</v>
      </c>
    </row>
  </sheetData>
  <printOptions gridLines="1"/>
  <pageMargins left="0.27559055118110237" right="0.15748031496062992" top="0.62992125984251968" bottom="0.78740157480314965" header="0.27559055118110237" footer="3.937007874015748E-2"/>
  <pageSetup paperSize="9" orientation="landscape" r:id="rId1"/>
  <headerFooter alignWithMargins="0">
    <oddHeader>&amp;LSuperficie e produzione vini DOC dell'Alto Adige</oddHeader>
    <oddFooter>&amp;L&amp;11fonte: CCIAA Bolzano - Organismo controllo vini
elaborazione: ????
&amp;R&amp;11&amp;P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Schaltfläche 1">
              <controlPr defaultSize="0" print="0" autoFill="0" autoLine="0" autoPict="0">
                <anchor moveWithCells="1" sizeWithCells="1">
                  <from>
                    <xdr:col>11</xdr:col>
                    <xdr:colOff>323850</xdr:colOff>
                    <xdr:row>46</xdr:row>
                    <xdr:rowOff>104775</xdr:rowOff>
                  </from>
                  <to>
                    <xdr:col>11</xdr:col>
                    <xdr:colOff>333375</xdr:colOff>
                    <xdr:row>46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1978-2023_dt</vt:lpstr>
      <vt:lpstr>1978-2023_ital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Plank Christine</dc:creator>
  <cp:lastModifiedBy>Plank Christine</cp:lastModifiedBy>
  <cp:lastPrinted>2022-02-28T14:44:44Z</cp:lastPrinted>
  <dcterms:created xsi:type="dcterms:W3CDTF">2004-11-11T09:05:46Z</dcterms:created>
  <dcterms:modified xsi:type="dcterms:W3CDTF">2024-03-12T09:29:51Z</dcterms:modified>
</cp:coreProperties>
</file>